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DFX Team\Desktop\28 сесія проєкти\"/>
    </mc:Choice>
  </mc:AlternateContent>
  <bookViews>
    <workbookView xWindow="0" yWindow="0" windowWidth="20490" windowHeight="7620"/>
  </bookViews>
  <sheets>
    <sheet name="Звіт" sheetId="1" r:id="rId1"/>
    <sheet name="Пояснювальна" sheetId="2" r:id="rId2"/>
  </sheet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 l="1"/>
  <c r="D41" i="1" l="1"/>
  <c r="D48" i="1"/>
  <c r="D46" i="1"/>
  <c r="D52" i="1" l="1"/>
  <c r="D44" i="1"/>
  <c r="C11" i="2" l="1"/>
  <c r="C13" i="2"/>
  <c r="C18" i="2"/>
  <c r="C19" i="2"/>
  <c r="C20" i="2"/>
  <c r="C21" i="2"/>
  <c r="C22" i="2"/>
  <c r="C23" i="2"/>
  <c r="C26" i="2"/>
  <c r="C27" i="2"/>
  <c r="C29" i="2"/>
  <c r="C30" i="2"/>
  <c r="C31" i="2"/>
  <c r="C32" i="2"/>
  <c r="C33" i="2"/>
  <c r="C34" i="2"/>
  <c r="C37" i="2"/>
  <c r="C38" i="2"/>
  <c r="C41" i="2"/>
  <c r="C56" i="2"/>
  <c r="C57" i="2"/>
  <c r="C60" i="2"/>
  <c r="B11" i="2"/>
  <c r="B13" i="2"/>
  <c r="B18" i="2"/>
  <c r="B19" i="2"/>
  <c r="B20" i="2"/>
  <c r="B21" i="2"/>
  <c r="B22" i="2"/>
  <c r="B23" i="2"/>
  <c r="B26" i="2"/>
  <c r="B27" i="2"/>
  <c r="B28" i="2"/>
  <c r="B29" i="2"/>
  <c r="B30" i="2"/>
  <c r="B31" i="2"/>
  <c r="B32" i="2"/>
  <c r="B33" i="2"/>
  <c r="B34" i="2"/>
  <c r="B37" i="2"/>
  <c r="B38" i="2"/>
  <c r="B41" i="2"/>
  <c r="B56" i="2"/>
  <c r="B57" i="2"/>
  <c r="D43" i="1" l="1"/>
  <c r="C28" i="2" s="1"/>
  <c r="B49" i="2"/>
  <c r="C66" i="1" l="1"/>
  <c r="B15" i="2"/>
  <c r="B48" i="2"/>
  <c r="B46" i="2"/>
  <c r="A58" i="2"/>
  <c r="C10" i="2"/>
  <c r="A11" i="2"/>
  <c r="A13" i="2"/>
  <c r="A14" i="2"/>
  <c r="A15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6" i="2"/>
  <c r="A47" i="2"/>
  <c r="A48" i="2"/>
  <c r="A49" i="2"/>
  <c r="A51" i="2"/>
  <c r="A52" i="2"/>
  <c r="A53" i="2"/>
  <c r="A55" i="2"/>
  <c r="A56" i="2"/>
  <c r="A57" i="2"/>
  <c r="A59" i="2"/>
  <c r="A60" i="2"/>
  <c r="A61" i="2"/>
  <c r="A10" i="2"/>
  <c r="B10" i="2"/>
  <c r="D30" i="1"/>
  <c r="C15" i="2" s="1"/>
  <c r="D64" i="1"/>
  <c r="C49" i="2" s="1"/>
  <c r="D61" i="1"/>
  <c r="C46" i="2" s="1"/>
  <c r="D76" i="1" l="1"/>
  <c r="C61" i="2" s="1"/>
  <c r="D63" i="1"/>
  <c r="C48" i="2" s="1"/>
  <c r="F25" i="1" l="1"/>
  <c r="E25" i="1"/>
  <c r="D10" i="2" s="1"/>
  <c r="F26" i="1"/>
  <c r="E26" i="1"/>
  <c r="D11" i="2" s="1"/>
  <c r="F28" i="1"/>
  <c r="E28" i="1"/>
  <c r="D13" i="2" s="1"/>
  <c r="F30" i="1"/>
  <c r="E30" i="1"/>
  <c r="D15" i="2" s="1"/>
  <c r="F33" i="1"/>
  <c r="E33" i="1"/>
  <c r="D18" i="2" s="1"/>
  <c r="F34" i="1"/>
  <c r="E34" i="1"/>
  <c r="D19" i="2" s="1"/>
  <c r="F35" i="1"/>
  <c r="E35" i="1"/>
  <c r="D20" i="2" s="1"/>
  <c r="F36" i="1"/>
  <c r="E36" i="1"/>
  <c r="D21" i="2" s="1"/>
  <c r="F37" i="1"/>
  <c r="E37" i="1"/>
  <c r="D22" i="2" s="1"/>
  <c r="F38" i="1"/>
  <c r="E38" i="1"/>
  <c r="D23" i="2" s="1"/>
  <c r="F41" i="1"/>
  <c r="E41" i="1"/>
  <c r="D26" i="2" s="1"/>
  <c r="F42" i="1"/>
  <c r="E42" i="1"/>
  <c r="D27" i="2" s="1"/>
  <c r="F43" i="1"/>
  <c r="E43" i="1"/>
  <c r="D28" i="2" s="1"/>
  <c r="F44" i="1"/>
  <c r="E44" i="1"/>
  <c r="D29" i="2" s="1"/>
  <c r="F45" i="1"/>
  <c r="E45" i="1"/>
  <c r="D30" i="2" s="1"/>
  <c r="F46" i="1"/>
  <c r="E46" i="1"/>
  <c r="D31" i="2" s="1"/>
  <c r="F47" i="1"/>
  <c r="E47" i="1"/>
  <c r="D32" i="2" s="1"/>
  <c r="F48" i="1"/>
  <c r="E48" i="1"/>
  <c r="D33" i="2" s="1"/>
  <c r="F49" i="1"/>
  <c r="E49" i="1"/>
  <c r="D34" i="2" s="1"/>
  <c r="E50" i="1"/>
  <c r="E51" i="1"/>
  <c r="F52" i="1"/>
  <c r="E52" i="1"/>
  <c r="D37" i="2" s="1"/>
  <c r="F53" i="1"/>
  <c r="E53" i="1"/>
  <c r="D38" i="2" s="1"/>
  <c r="F56" i="1"/>
  <c r="E56" i="1"/>
  <c r="D41" i="2" s="1"/>
  <c r="E57" i="1"/>
  <c r="E58" i="1"/>
  <c r="E59" i="1"/>
  <c r="F64" i="1" l="1"/>
  <c r="E64" i="1"/>
  <c r="D49" i="2" s="1"/>
  <c r="F61" i="1"/>
  <c r="E61" i="1"/>
  <c r="D46" i="2" s="1"/>
  <c r="F63" i="1" l="1"/>
  <c r="E63" i="1"/>
  <c r="D48" i="2" s="1"/>
</calcChain>
</file>

<file path=xl/sharedStrings.xml><?xml version="1.0" encoding="utf-8"?>
<sst xmlns="http://schemas.openxmlformats.org/spreadsheetml/2006/main" count="125" uniqueCount="106">
  <si>
    <t>Коди</t>
  </si>
  <si>
    <t xml:space="preserve">                                                                                                                                  </t>
  </si>
  <si>
    <t xml:space="preserve">Підприємство </t>
  </si>
  <si>
    <t>Комунальне підприємство "Благоустрій" Ємільчинської селищної ради Житомирської області</t>
  </si>
  <si>
    <t xml:space="preserve">за ЄДРПОУ </t>
  </si>
  <si>
    <t xml:space="preserve">Організаційно-правова форма </t>
  </si>
  <si>
    <t>Комунальне підприємство</t>
  </si>
  <si>
    <t>за КОПФГ</t>
  </si>
  <si>
    <t>Територія</t>
  </si>
  <si>
    <t>смт Ємільчине</t>
  </si>
  <si>
    <t>за КОАТУУ</t>
  </si>
  <si>
    <t>за СПОДУ</t>
  </si>
  <si>
    <t xml:space="preserve">Галузь     </t>
  </si>
  <si>
    <t>за ЗКГНГ</t>
  </si>
  <si>
    <t xml:space="preserve">Вид економічної діяльності    </t>
  </si>
  <si>
    <t>Збирання безпечних відходів</t>
  </si>
  <si>
    <t xml:space="preserve">за  КВЕД  </t>
  </si>
  <si>
    <t>38.11</t>
  </si>
  <si>
    <t>Одиниця виміру: тис. гривень</t>
  </si>
  <si>
    <t xml:space="preserve">Місцезнаходження  </t>
  </si>
  <si>
    <t>Житомирська обл., Звягельський р-н, смт Ємільчине, вулиця Соборна, 51</t>
  </si>
  <si>
    <t xml:space="preserve">Телефон </t>
  </si>
  <si>
    <t>ЗВІТ ПРО ВИКОНАННЯ ФІНАНСОВОГО ПЛАНУ ПІДПРИЄМСТВА</t>
  </si>
  <si>
    <t>(квартал, рік)</t>
  </si>
  <si>
    <t>Основні фінансові показники підприємства</t>
  </si>
  <si>
    <t>Показники</t>
  </si>
  <si>
    <t xml:space="preserve">Код рядка </t>
  </si>
  <si>
    <t>План</t>
  </si>
  <si>
    <t>Факт</t>
  </si>
  <si>
    <t>Відхилення                  (+,-)</t>
  </si>
  <si>
    <t>Виконання                        (%)</t>
  </si>
  <si>
    <t>І. Доходи</t>
  </si>
  <si>
    <t>Дохід (виручка) від реалізації продукції (товарів, робіт, послуг) (розшифрувати)</t>
  </si>
  <si>
    <t>010</t>
  </si>
  <si>
    <t>Кошти місцевого бюджету</t>
  </si>
  <si>
    <t>020</t>
  </si>
  <si>
    <t>030</t>
  </si>
  <si>
    <t>Всього доходів</t>
  </si>
  <si>
    <t>ІІ. Витрати</t>
  </si>
  <si>
    <t>Заробітна плата</t>
  </si>
  <si>
    <t>061</t>
  </si>
  <si>
    <t>в т.ч. за рахунок бюджетних коштів</t>
  </si>
  <si>
    <t>Нарахування на заробітну плату</t>
  </si>
  <si>
    <t>062</t>
  </si>
  <si>
    <t>Предмети, матеріали, обладнання та інвентар</t>
  </si>
  <si>
    <t>063</t>
  </si>
  <si>
    <t>Медикаменти та перев"язувальні матеріали</t>
  </si>
  <si>
    <t>064</t>
  </si>
  <si>
    <t>Оплата послуг (крім комунальних)</t>
  </si>
  <si>
    <t>065</t>
  </si>
  <si>
    <t>Оплата комунальних послуг та інших  енергоносіїв  (тепло, електроенергія, вода, інше)</t>
  </si>
  <si>
    <t>Оплата теплопостачання</t>
  </si>
  <si>
    <t>066</t>
  </si>
  <si>
    <t>Оплата водопостачання та водовідведення</t>
  </si>
  <si>
    <t>067</t>
  </si>
  <si>
    <t>Оплата електроенергії</t>
  </si>
  <si>
    <t>068</t>
  </si>
  <si>
    <t>Оплата природнього газу</t>
  </si>
  <si>
    <t>069</t>
  </si>
  <si>
    <t>Оплата інших енергоносіїв та комунальних послуг</t>
  </si>
  <si>
    <t>070</t>
  </si>
  <si>
    <t>Інші виплати населенню</t>
  </si>
  <si>
    <t>071</t>
  </si>
  <si>
    <t>072</t>
  </si>
  <si>
    <t>Капітальні витрати (розшифрування)</t>
  </si>
  <si>
    <t>073</t>
  </si>
  <si>
    <t>Усього витрати</t>
  </si>
  <si>
    <t>в тому числі:</t>
  </si>
  <si>
    <t xml:space="preserve">за рахунок власних надходжень </t>
  </si>
  <si>
    <t>за рахунок бюджетних коштів</t>
  </si>
  <si>
    <t>ІІІ. ФІНАНСОВІ РЕЗУЛЬТАТИ ВІД ОПЕРАЦІЙНОЇ ДІЯЛЬНОСТІ:</t>
  </si>
  <si>
    <t>033</t>
  </si>
  <si>
    <t xml:space="preserve">прибуток </t>
  </si>
  <si>
    <t>121</t>
  </si>
  <si>
    <t>ЗБИТОК</t>
  </si>
  <si>
    <t>122</t>
  </si>
  <si>
    <t>Чисельність працівників</t>
  </si>
  <si>
    <t>Вартість статутного капіталу</t>
  </si>
  <si>
    <t>Податкова заборгованість</t>
  </si>
  <si>
    <t>Заборгованість перед працівниками за заробітною платою</t>
  </si>
  <si>
    <t>Залишок коштів на початок року</t>
  </si>
  <si>
    <t>Залишок коштів на звітну дату</t>
  </si>
  <si>
    <t>Директор</t>
  </si>
  <si>
    <t>В.І.Гайченя</t>
  </si>
  <si>
    <t xml:space="preserve">(посада)                                                                                                                           (підпис)                                                              (ініціали, прізвище)      </t>
  </si>
  <si>
    <r>
      <t xml:space="preserve">Орган державного управління  </t>
    </r>
    <r>
      <rPr>
        <b/>
        <i/>
        <sz val="12"/>
        <rFont val="Times New Roman"/>
        <family val="1"/>
        <charset val="204"/>
      </rPr>
      <t xml:space="preserve"> </t>
    </r>
  </si>
  <si>
    <r>
      <t xml:space="preserve">Інші доходи </t>
    </r>
    <r>
      <rPr>
        <i/>
        <sz val="12"/>
        <rFont val="Times New Roman Cyr"/>
        <family val="1"/>
        <charset val="204"/>
      </rPr>
      <t>(розшифрувати)</t>
    </r>
  </si>
  <si>
    <r>
      <t xml:space="preserve">Інші витрати </t>
    </r>
    <r>
      <rPr>
        <i/>
        <sz val="12"/>
        <rFont val="Times New Roman Cyr"/>
        <family val="1"/>
        <charset val="204"/>
      </rPr>
      <t>(розшифрування)</t>
    </r>
  </si>
  <si>
    <t>Пояснювальна записка</t>
  </si>
  <si>
    <t>Комунального підприємства "Благоустрій" Ємільчинської селищної ради Житомирської області</t>
  </si>
  <si>
    <t>Примітка</t>
  </si>
  <si>
    <t xml:space="preserve">(посада)                                                                                                                  (підпис)                          (ініціали, прізвище)      </t>
  </si>
  <si>
    <t>оренда опор вуличного освітлення</t>
  </si>
  <si>
    <t>в тис. грн</t>
  </si>
  <si>
    <t>ІV.Додаткова інформація</t>
  </si>
  <si>
    <t>за 9 місяців 2024 року</t>
  </si>
  <si>
    <t>до звіту про виконання фінансового плану підприємства за 9 місяців 2024 року</t>
  </si>
  <si>
    <t>Податок на додану вартість - 188,0 тис. грн,  екологічний податок - 48,7 тис. грн, відрядження - 0,3 тис. грн, інші податки - 2,0 тис. грн</t>
  </si>
  <si>
    <t xml:space="preserve">Інтернет провайдери </t>
  </si>
  <si>
    <t>В тому числі: на поточні видатки - 5013,7 тис.грн, відшкодування різниці в тарифі - 536,9 тис. грн</t>
  </si>
  <si>
    <t>Доходи від послуг з поводження з ТПВ - 1242,7 тис. грн, від послуг громадської вбиральні - 44,9 тис. грн, косіння - 4,2 тис.грн, транспортні послуги - 26,1 тис грн</t>
  </si>
  <si>
    <t>Контейнери для сміття - 202,7 тис.грн,  урни - 20 тис. грн, запчастини - 65,4 тис. грн, шини - 99,8 тис. грн, канцтовари - 7,3 тис. грн, токени - 4,3 тис. грн, вуличне освітлення (лампи, таймери, лічильники) -136,8 тис. грн, олива - 37,8 тис. грн, паливо - 674,3 тис. грн, габіони - 4,1 тис. грн, бруківка - 15 тис. грн, бордюри -94,8 тис. грн, матеріали громадська вбиральня - 5,5 тис. грн, віники 9,4 тис. грн, принтер -13,8 тис. грн, овес - 21,6 тис. грн, трава газонна - 1,5 тис. грн, квіти - 8,6 тис. грн, гербіциди -7,6 тис. грн, відсів -3,6 тис. грн, брус для лавок - 3,4 тис. грн, інше - 60,2 тис. грн</t>
  </si>
  <si>
    <t>Програмне забезпечення - 12 тис. грн, послуги ремонту транспорту - 51,5 тис. грн, підгортання сміттєзвалищ - 96,9 тис. грн (в т. ч. стихійні - 28,8 тис. грн), послуги перевезення - 31,4 тис. грн, обслуговування оргтехніки - 4,8 тис. грн, навчання з ОП - 9,8 тис. грн, реєстрація ТЗ - 11,6 тис грн, страхування ТЗ - 3,5 тис. грн, техогляд ТЗ - 19,7 тис. грн, банківські послуги - 14,4 тис.грн,  послуги з обслуговування вуличного освітлення - 13,2 тис. грн, послуги обслуговування громадської вбиральні - 11,3 тис. грн, поточні ремонти об'єктів благоустрою - 67,0 тис. грн, інші послуги - 1,3 тис. грн</t>
  </si>
  <si>
    <t>Затверджено</t>
  </si>
  <si>
    <t>рішенням сесії Ємільчинської селищної ради</t>
  </si>
  <si>
    <t>від "___" _________ 2024року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</si>
</sst>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6" x14ac:knownFonts="1"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name val="Arial"/>
      <family val="2"/>
      <charset val="204"/>
    </font>
    <font>
      <sz val="12"/>
      <color indexed="11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10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Times New Roman CYR"/>
      <family val="1"/>
      <charset val="204"/>
    </font>
    <font>
      <i/>
      <sz val="12"/>
      <name val="Arial"/>
      <family val="2"/>
      <charset val="204"/>
    </font>
    <font>
      <b/>
      <u/>
      <sz val="12"/>
      <name val="Times New Roman Cyr"/>
      <charset val="204"/>
    </font>
    <font>
      <sz val="9"/>
      <name val="Arial Cyr"/>
      <charset val="204"/>
    </font>
    <font>
      <u/>
      <sz val="12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u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7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4" fillId="0" borderId="1" xfId="0" applyFont="1" applyBorder="1" applyAlignment="1">
      <alignment horizontal="left" wrapText="1"/>
    </xf>
    <xf numFmtId="49" fontId="14" fillId="0" borderId="1" xfId="0" quotePrefix="1" applyNumberFormat="1" applyFont="1" applyBorder="1" applyAlignment="1">
      <alignment horizontal="center" vertical="center"/>
    </xf>
    <xf numFmtId="164" fontId="14" fillId="0" borderId="1" xfId="0" quotePrefix="1" applyNumberFormat="1" applyFont="1" applyBorder="1" applyAlignment="1">
      <alignment horizontal="center"/>
    </xf>
    <xf numFmtId="164" fontId="14" fillId="0" borderId="2" xfId="0" quotePrefix="1" applyNumberFormat="1" applyFont="1" applyBorder="1" applyAlignment="1">
      <alignment horizontal="center"/>
    </xf>
    <xf numFmtId="165" fontId="14" fillId="0" borderId="1" xfId="0" quotePrefix="1" applyNumberFormat="1" applyFont="1" applyBorder="1" applyAlignment="1">
      <alignment horizontal="center"/>
    </xf>
    <xf numFmtId="164" fontId="14" fillId="0" borderId="0" xfId="0" applyNumberFormat="1" applyFont="1"/>
    <xf numFmtId="0" fontId="14" fillId="0" borderId="1" xfId="0" applyFont="1" applyBorder="1" applyAlignment="1">
      <alignment horizontal="left"/>
    </xf>
    <xf numFmtId="49" fontId="14" fillId="0" borderId="1" xfId="0" quotePrefix="1" applyNumberFormat="1" applyFont="1" applyBorder="1" applyAlignment="1">
      <alignment horizontal="center"/>
    </xf>
    <xf numFmtId="164" fontId="15" fillId="0" borderId="0" xfId="0" applyNumberFormat="1" applyFont="1"/>
    <xf numFmtId="4" fontId="14" fillId="0" borderId="0" xfId="0" applyNumberFormat="1" applyFont="1"/>
    <xf numFmtId="0" fontId="17" fillId="0" borderId="1" xfId="0" applyFont="1" applyBorder="1" applyAlignment="1">
      <alignment horizontal="left" wrapText="1"/>
    </xf>
    <xf numFmtId="164" fontId="17" fillId="0" borderId="1" xfId="0" applyNumberFormat="1" applyFont="1" applyBorder="1" applyAlignment="1">
      <alignment horizontal="center"/>
    </xf>
    <xf numFmtId="164" fontId="17" fillId="0" borderId="0" xfId="0" applyNumberFormat="1" applyFont="1"/>
    <xf numFmtId="0" fontId="12" fillId="0" borderId="0" xfId="0" applyFont="1"/>
    <xf numFmtId="0" fontId="17" fillId="0" borderId="1" xfId="0" applyFont="1" applyBorder="1" applyAlignment="1">
      <alignment vertical="center" wrapText="1"/>
    </xf>
    <xf numFmtId="0" fontId="14" fillId="0" borderId="1" xfId="0" quotePrefix="1" applyFont="1" applyBorder="1" applyAlignment="1">
      <alignment horizontal="center"/>
    </xf>
    <xf numFmtId="164" fontId="16" fillId="0" borderId="3" xfId="0" applyNumberFormat="1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wrapText="1"/>
    </xf>
    <xf numFmtId="164" fontId="14" fillId="0" borderId="1" xfId="0" quotePrefix="1" applyNumberFormat="1" applyFont="1" applyBorder="1" applyAlignment="1">
      <alignment horizontal="center" wrapText="1"/>
    </xf>
    <xf numFmtId="164" fontId="1" fillId="0" borderId="0" xfId="0" applyNumberFormat="1" applyFont="1"/>
    <xf numFmtId="0" fontId="19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164" fontId="14" fillId="0" borderId="1" xfId="0" applyNumberFormat="1" applyFont="1" applyBorder="1" applyAlignment="1">
      <alignment horizontal="center"/>
    </xf>
    <xf numFmtId="0" fontId="21" fillId="0" borderId="1" xfId="1" applyFont="1" applyBorder="1" applyAlignment="1">
      <alignment horizontal="left" vertical="center" wrapText="1"/>
    </xf>
    <xf numFmtId="49" fontId="22" fillId="0" borderId="1" xfId="1" applyNumberFormat="1" applyFont="1" applyBorder="1" applyAlignment="1">
      <alignment horizontal="left" vertical="center" wrapText="1"/>
    </xf>
    <xf numFmtId="164" fontId="23" fillId="0" borderId="0" xfId="0" applyNumberFormat="1" applyFont="1"/>
    <xf numFmtId="0" fontId="23" fillId="0" borderId="0" xfId="0" applyFont="1"/>
    <xf numFmtId="164" fontId="16" fillId="0" borderId="0" xfId="0" applyNumberFormat="1" applyFont="1"/>
    <xf numFmtId="0" fontId="14" fillId="0" borderId="0" xfId="0" applyFont="1" applyAlignment="1">
      <alignment horizontal="left" wrapText="1"/>
    </xf>
    <xf numFmtId="0" fontId="19" fillId="0" borderId="6" xfId="0" applyFont="1" applyBorder="1" applyAlignment="1">
      <alignment horizontal="left" vertical="center" wrapText="1"/>
    </xf>
    <xf numFmtId="49" fontId="14" fillId="0" borderId="6" xfId="0" quotePrefix="1" applyNumberFormat="1" applyFont="1" applyBorder="1" applyAlignment="1">
      <alignment horizontal="center"/>
    </xf>
    <xf numFmtId="164" fontId="14" fillId="0" borderId="6" xfId="0" applyNumberFormat="1" applyFont="1" applyBorder="1" applyAlignment="1">
      <alignment horizontal="center"/>
    </xf>
    <xf numFmtId="0" fontId="18" fillId="0" borderId="6" xfId="0" applyFont="1" applyBorder="1" applyAlignment="1">
      <alignment wrapText="1"/>
    </xf>
    <xf numFmtId="164" fontId="17" fillId="0" borderId="6" xfId="0" applyNumberFormat="1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24" fillId="0" borderId="1" xfId="0" applyFont="1" applyBorder="1" applyAlignment="1">
      <alignment horizontal="left" wrapText="1"/>
    </xf>
    <xf numFmtId="49" fontId="17" fillId="0" borderId="1" xfId="0" quotePrefix="1" applyNumberFormat="1" applyFont="1" applyBorder="1" applyAlignment="1">
      <alignment horizontal="center"/>
    </xf>
    <xf numFmtId="164" fontId="17" fillId="0" borderId="1" xfId="0" applyNumberFormat="1" applyFont="1" applyBorder="1" applyAlignment="1">
      <alignment horizontal="center" wrapText="1"/>
    </xf>
    <xf numFmtId="164" fontId="17" fillId="0" borderId="0" xfId="0" applyNumberFormat="1" applyFont="1" applyAlignment="1">
      <alignment horizontal="right" wrapText="1"/>
    </xf>
    <xf numFmtId="164" fontId="12" fillId="0" borderId="0" xfId="0" applyNumberFormat="1" applyFont="1"/>
    <xf numFmtId="0" fontId="14" fillId="0" borderId="9" xfId="0" applyFont="1" applyBorder="1" applyAlignment="1">
      <alignment horizontal="left" wrapText="1"/>
    </xf>
    <xf numFmtId="49" fontId="14" fillId="0" borderId="9" xfId="0" quotePrefix="1" applyNumberFormat="1" applyFont="1" applyBorder="1" applyAlignment="1">
      <alignment horizontal="center"/>
    </xf>
    <xf numFmtId="164" fontId="14" fillId="0" borderId="9" xfId="0" applyNumberFormat="1" applyFont="1" applyBorder="1" applyAlignment="1">
      <alignment horizontal="center"/>
    </xf>
    <xf numFmtId="164" fontId="14" fillId="0" borderId="1" xfId="0" applyNumberFormat="1" applyFont="1" applyBorder="1" applyAlignment="1">
      <alignment horizontal="center" wrapText="1"/>
    </xf>
    <xf numFmtId="49" fontId="14" fillId="0" borderId="1" xfId="0" applyNumberFormat="1" applyFont="1" applyBorder="1" applyAlignment="1">
      <alignment horizontal="center" wrapText="1"/>
    </xf>
    <xf numFmtId="164" fontId="14" fillId="0" borderId="2" xfId="0" applyNumberFormat="1" applyFont="1" applyBorder="1" applyAlignment="1">
      <alignment horizontal="center" wrapText="1"/>
    </xf>
    <xf numFmtId="0" fontId="18" fillId="0" borderId="1" xfId="0" applyFont="1" applyBorder="1" applyAlignment="1">
      <alignment horizontal="left" wrapText="1"/>
    </xf>
    <xf numFmtId="164" fontId="14" fillId="0" borderId="2" xfId="0" applyNumberFormat="1" applyFont="1" applyBorder="1" applyAlignment="1">
      <alignment horizontal="right" wrapText="1"/>
    </xf>
    <xf numFmtId="164" fontId="16" fillId="0" borderId="0" xfId="0" applyNumberFormat="1" applyFont="1" applyAlignment="1">
      <alignment horizontal="right" wrapText="1"/>
    </xf>
    <xf numFmtId="0" fontId="19" fillId="0" borderId="1" xfId="0" applyFont="1" applyBorder="1" applyAlignment="1">
      <alignment horizontal="left" wrapText="1"/>
    </xf>
    <xf numFmtId="0" fontId="19" fillId="0" borderId="1" xfId="0" quotePrefix="1" applyFont="1" applyBorder="1" applyAlignment="1">
      <alignment horizontal="center"/>
    </xf>
    <xf numFmtId="164" fontId="17" fillId="0" borderId="2" xfId="0" applyNumberFormat="1" applyFont="1" applyBorder="1" applyAlignment="1">
      <alignment horizontal="right" wrapText="1"/>
    </xf>
    <xf numFmtId="3" fontId="17" fillId="0" borderId="0" xfId="0" applyNumberFormat="1" applyFont="1" applyAlignment="1">
      <alignment horizontal="right" wrapText="1"/>
    </xf>
    <xf numFmtId="164" fontId="14" fillId="0" borderId="0" xfId="0" applyNumberFormat="1" applyFont="1" applyAlignment="1">
      <alignment horizontal="right" wrapText="1"/>
    </xf>
    <xf numFmtId="164" fontId="14" fillId="0" borderId="2" xfId="0" quotePrefix="1" applyNumberFormat="1" applyFont="1" applyBorder="1" applyAlignment="1">
      <alignment horizontal="center" wrapText="1"/>
    </xf>
    <xf numFmtId="164" fontId="16" fillId="0" borderId="0" xfId="0" applyNumberFormat="1" applyFont="1" applyAlignment="1">
      <alignment horizontal="center" vertical="center"/>
    </xf>
    <xf numFmtId="0" fontId="1" fillId="0" borderId="1" xfId="0" quotePrefix="1" applyFont="1" applyBorder="1" applyAlignment="1">
      <alignment horizontal="center"/>
    </xf>
    <xf numFmtId="0" fontId="1" fillId="0" borderId="2" xfId="0" quotePrefix="1" applyFont="1" applyBorder="1" applyAlignment="1">
      <alignment horizontal="center" vertical="center" wrapText="1"/>
    </xf>
    <xf numFmtId="3" fontId="25" fillId="0" borderId="0" xfId="0" applyNumberFormat="1" applyFont="1" applyAlignment="1">
      <alignment vertical="center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2" xfId="0" applyFont="1" applyBorder="1"/>
    <xf numFmtId="3" fontId="1" fillId="0" borderId="0" xfId="0" applyNumberFormat="1" applyFont="1"/>
    <xf numFmtId="0" fontId="26" fillId="0" borderId="0" xfId="0" applyFont="1"/>
    <xf numFmtId="0" fontId="27" fillId="0" borderId="3" xfId="0" applyFont="1" applyBorder="1"/>
    <xf numFmtId="0" fontId="27" fillId="0" borderId="0" xfId="0" applyFont="1" applyAlignment="1">
      <alignment horizontal="center"/>
    </xf>
    <xf numFmtId="0" fontId="28" fillId="0" borderId="5" xfId="0" applyFont="1" applyBorder="1" applyAlignment="1">
      <alignment horizontal="left"/>
    </xf>
    <xf numFmtId="0" fontId="4" fillId="0" borderId="0" xfId="0" applyFont="1"/>
    <xf numFmtId="0" fontId="27" fillId="0" borderId="0" xfId="0" applyFont="1"/>
    <xf numFmtId="0" fontId="29" fillId="0" borderId="0" xfId="0" applyFont="1"/>
    <xf numFmtId="0" fontId="30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/>
    </xf>
    <xf numFmtId="164" fontId="14" fillId="0" borderId="1" xfId="0" applyNumberFormat="1" applyFont="1" applyBorder="1" applyAlignment="1">
      <alignment wrapText="1"/>
    </xf>
    <xf numFmtId="164" fontId="14" fillId="0" borderId="1" xfId="0" applyNumberFormat="1" applyFont="1" applyBorder="1"/>
    <xf numFmtId="164" fontId="15" fillId="0" borderId="1" xfId="0" applyNumberFormat="1" applyFont="1" applyBorder="1"/>
    <xf numFmtId="4" fontId="14" fillId="0" borderId="1" xfId="0" applyNumberFormat="1" applyFont="1" applyBorder="1" applyAlignment="1">
      <alignment wrapText="1"/>
    </xf>
    <xf numFmtId="164" fontId="17" fillId="0" borderId="1" xfId="0" applyNumberFormat="1" applyFont="1" applyBorder="1"/>
    <xf numFmtId="164" fontId="16" fillId="0" borderId="1" xfId="0" applyNumberFormat="1" applyFont="1" applyBorder="1" applyAlignment="1">
      <alignment horizontal="center"/>
    </xf>
    <xf numFmtId="164" fontId="16" fillId="0" borderId="1" xfId="0" applyNumberFormat="1" applyFont="1" applyBorder="1"/>
    <xf numFmtId="164" fontId="17" fillId="0" borderId="1" xfId="0" applyNumberFormat="1" applyFont="1" applyBorder="1" applyAlignment="1">
      <alignment horizontal="right" wrapText="1"/>
    </xf>
    <xf numFmtId="164" fontId="16" fillId="0" borderId="1" xfId="0" applyNumberFormat="1" applyFont="1" applyBorder="1" applyAlignment="1">
      <alignment horizontal="right" wrapText="1"/>
    </xf>
    <xf numFmtId="164" fontId="16" fillId="0" borderId="1" xfId="0" applyNumberFormat="1" applyFont="1" applyBorder="1" applyAlignment="1">
      <alignment horizontal="center" vertical="center"/>
    </xf>
    <xf numFmtId="3" fontId="25" fillId="0" borderId="1" xfId="0" applyNumberFormat="1" applyFont="1" applyBorder="1" applyAlignment="1">
      <alignment vertical="center"/>
    </xf>
    <xf numFmtId="3" fontId="1" fillId="0" borderId="1" xfId="0" applyNumberFormat="1" applyFont="1" applyBorder="1"/>
    <xf numFmtId="164" fontId="1" fillId="0" borderId="1" xfId="0" quotePrefix="1" applyNumberFormat="1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left" wrapText="1"/>
    </xf>
    <xf numFmtId="0" fontId="14" fillId="0" borderId="1" xfId="0" applyFont="1" applyBorder="1" applyAlignment="1">
      <alignment horizontal="left" vertical="center" wrapText="1"/>
    </xf>
    <xf numFmtId="4" fontId="14" fillId="0" borderId="1" xfId="0" applyNumberFormat="1" applyFont="1" applyBorder="1"/>
    <xf numFmtId="0" fontId="16" fillId="0" borderId="1" xfId="0" applyFont="1" applyBorder="1" applyAlignment="1">
      <alignment horizontal="center"/>
    </xf>
    <xf numFmtId="164" fontId="14" fillId="0" borderId="6" xfId="0" applyNumberFormat="1" applyFont="1" applyBorder="1"/>
    <xf numFmtId="164" fontId="17" fillId="0" borderId="6" xfId="0" applyNumberFormat="1" applyFont="1" applyBorder="1"/>
    <xf numFmtId="164" fontId="17" fillId="0" borderId="9" xfId="0" applyNumberFormat="1" applyFont="1" applyBorder="1"/>
    <xf numFmtId="3" fontId="17" fillId="0" borderId="1" xfId="0" applyNumberFormat="1" applyFont="1" applyBorder="1" applyAlignment="1">
      <alignment horizontal="right" wrapText="1"/>
    </xf>
    <xf numFmtId="164" fontId="14" fillId="0" borderId="1" xfId="0" applyNumberFormat="1" applyFont="1" applyBorder="1" applyAlignment="1">
      <alignment horizontal="right" wrapText="1"/>
    </xf>
    <xf numFmtId="164" fontId="18" fillId="0" borderId="1" xfId="0" quotePrefix="1" applyNumberFormat="1" applyFont="1" applyBorder="1" applyAlignment="1">
      <alignment horizontal="center" wrapText="1"/>
    </xf>
    <xf numFmtId="3" fontId="18" fillId="0" borderId="1" xfId="0" applyNumberFormat="1" applyFont="1" applyBorder="1" applyAlignment="1">
      <alignment horizontal="center" wrapText="1"/>
    </xf>
    <xf numFmtId="164" fontId="19" fillId="0" borderId="1" xfId="0" applyNumberFormat="1" applyFont="1" applyBorder="1"/>
    <xf numFmtId="0" fontId="35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34" fillId="0" borderId="0" xfId="0" applyFont="1" applyAlignment="1">
      <alignment horizontal="right" vertical="center" wrapText="1"/>
    </xf>
    <xf numFmtId="0" fontId="17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27" fillId="0" borderId="3" xfId="0" applyFont="1" applyBorder="1"/>
    <xf numFmtId="0" fontId="28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3" fillId="0" borderId="7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0" fillId="0" borderId="0" xfId="0"/>
    <xf numFmtId="0" fontId="32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wrapText="1"/>
    </xf>
    <xf numFmtId="0" fontId="32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7"/>
  <sheetViews>
    <sheetView tabSelected="1" workbookViewId="0">
      <selection activeCell="G3" sqref="G3"/>
    </sheetView>
  </sheetViews>
  <sheetFormatPr defaultRowHeight="15" x14ac:dyDescent="0.2"/>
  <cols>
    <col min="1" max="1" width="52.5703125" style="1" customWidth="1"/>
    <col min="2" max="2" width="8.28515625" style="2" bestFit="1" customWidth="1"/>
    <col min="3" max="3" width="14.85546875" style="2" customWidth="1"/>
    <col min="4" max="4" width="16.28515625" style="2" customWidth="1"/>
    <col min="5" max="5" width="15.5703125" style="2" customWidth="1"/>
    <col min="6" max="6" width="17" style="1" customWidth="1"/>
    <col min="7" max="7" width="12.85546875" style="1" customWidth="1"/>
    <col min="8" max="8" width="10.140625" style="1" bestFit="1" customWidth="1"/>
    <col min="9" max="9" width="14.140625" style="1" customWidth="1"/>
    <col min="10" max="256" width="9.140625" style="1"/>
    <col min="257" max="257" width="52.5703125" style="1" customWidth="1"/>
    <col min="258" max="258" width="8.28515625" style="1" bestFit="1" customWidth="1"/>
    <col min="259" max="259" width="14.85546875" style="1" customWidth="1"/>
    <col min="260" max="261" width="16.28515625" style="1" customWidth="1"/>
    <col min="262" max="262" width="17" style="1" customWidth="1"/>
    <col min="263" max="263" width="12.85546875" style="1" customWidth="1"/>
    <col min="264" max="264" width="10.140625" style="1" bestFit="1" customWidth="1"/>
    <col min="265" max="265" width="14.140625" style="1" customWidth="1"/>
    <col min="266" max="512" width="9.140625" style="1"/>
    <col min="513" max="513" width="52.5703125" style="1" customWidth="1"/>
    <col min="514" max="514" width="8.28515625" style="1" bestFit="1" customWidth="1"/>
    <col min="515" max="515" width="14.85546875" style="1" customWidth="1"/>
    <col min="516" max="517" width="16.28515625" style="1" customWidth="1"/>
    <col min="518" max="518" width="17" style="1" customWidth="1"/>
    <col min="519" max="519" width="12.85546875" style="1" customWidth="1"/>
    <col min="520" max="520" width="10.140625" style="1" bestFit="1" customWidth="1"/>
    <col min="521" max="521" width="14.140625" style="1" customWidth="1"/>
    <col min="522" max="768" width="9.140625" style="1"/>
    <col min="769" max="769" width="52.5703125" style="1" customWidth="1"/>
    <col min="770" max="770" width="8.28515625" style="1" bestFit="1" customWidth="1"/>
    <col min="771" max="771" width="14.85546875" style="1" customWidth="1"/>
    <col min="772" max="773" width="16.28515625" style="1" customWidth="1"/>
    <col min="774" max="774" width="17" style="1" customWidth="1"/>
    <col min="775" max="775" width="12.85546875" style="1" customWidth="1"/>
    <col min="776" max="776" width="10.140625" style="1" bestFit="1" customWidth="1"/>
    <col min="777" max="777" width="14.140625" style="1" customWidth="1"/>
    <col min="778" max="1024" width="9.140625" style="1"/>
    <col min="1025" max="1025" width="52.5703125" style="1" customWidth="1"/>
    <col min="1026" max="1026" width="8.28515625" style="1" bestFit="1" customWidth="1"/>
    <col min="1027" max="1027" width="14.85546875" style="1" customWidth="1"/>
    <col min="1028" max="1029" width="16.28515625" style="1" customWidth="1"/>
    <col min="1030" max="1030" width="17" style="1" customWidth="1"/>
    <col min="1031" max="1031" width="12.85546875" style="1" customWidth="1"/>
    <col min="1032" max="1032" width="10.140625" style="1" bestFit="1" customWidth="1"/>
    <col min="1033" max="1033" width="14.140625" style="1" customWidth="1"/>
    <col min="1034" max="1280" width="9.140625" style="1"/>
    <col min="1281" max="1281" width="52.5703125" style="1" customWidth="1"/>
    <col min="1282" max="1282" width="8.28515625" style="1" bestFit="1" customWidth="1"/>
    <col min="1283" max="1283" width="14.85546875" style="1" customWidth="1"/>
    <col min="1284" max="1285" width="16.28515625" style="1" customWidth="1"/>
    <col min="1286" max="1286" width="17" style="1" customWidth="1"/>
    <col min="1287" max="1287" width="12.85546875" style="1" customWidth="1"/>
    <col min="1288" max="1288" width="10.140625" style="1" bestFit="1" customWidth="1"/>
    <col min="1289" max="1289" width="14.140625" style="1" customWidth="1"/>
    <col min="1290" max="1536" width="9.140625" style="1"/>
    <col min="1537" max="1537" width="52.5703125" style="1" customWidth="1"/>
    <col min="1538" max="1538" width="8.28515625" style="1" bestFit="1" customWidth="1"/>
    <col min="1539" max="1539" width="14.85546875" style="1" customWidth="1"/>
    <col min="1540" max="1541" width="16.28515625" style="1" customWidth="1"/>
    <col min="1542" max="1542" width="17" style="1" customWidth="1"/>
    <col min="1543" max="1543" width="12.85546875" style="1" customWidth="1"/>
    <col min="1544" max="1544" width="10.140625" style="1" bestFit="1" customWidth="1"/>
    <col min="1545" max="1545" width="14.140625" style="1" customWidth="1"/>
    <col min="1546" max="1792" width="9.140625" style="1"/>
    <col min="1793" max="1793" width="52.5703125" style="1" customWidth="1"/>
    <col min="1794" max="1794" width="8.28515625" style="1" bestFit="1" customWidth="1"/>
    <col min="1795" max="1795" width="14.85546875" style="1" customWidth="1"/>
    <col min="1796" max="1797" width="16.28515625" style="1" customWidth="1"/>
    <col min="1798" max="1798" width="17" style="1" customWidth="1"/>
    <col min="1799" max="1799" width="12.85546875" style="1" customWidth="1"/>
    <col min="1800" max="1800" width="10.140625" style="1" bestFit="1" customWidth="1"/>
    <col min="1801" max="1801" width="14.140625" style="1" customWidth="1"/>
    <col min="1802" max="2048" width="9.140625" style="1"/>
    <col min="2049" max="2049" width="52.5703125" style="1" customWidth="1"/>
    <col min="2050" max="2050" width="8.28515625" style="1" bestFit="1" customWidth="1"/>
    <col min="2051" max="2051" width="14.85546875" style="1" customWidth="1"/>
    <col min="2052" max="2053" width="16.28515625" style="1" customWidth="1"/>
    <col min="2054" max="2054" width="17" style="1" customWidth="1"/>
    <col min="2055" max="2055" width="12.85546875" style="1" customWidth="1"/>
    <col min="2056" max="2056" width="10.140625" style="1" bestFit="1" customWidth="1"/>
    <col min="2057" max="2057" width="14.140625" style="1" customWidth="1"/>
    <col min="2058" max="2304" width="9.140625" style="1"/>
    <col min="2305" max="2305" width="52.5703125" style="1" customWidth="1"/>
    <col min="2306" max="2306" width="8.28515625" style="1" bestFit="1" customWidth="1"/>
    <col min="2307" max="2307" width="14.85546875" style="1" customWidth="1"/>
    <col min="2308" max="2309" width="16.28515625" style="1" customWidth="1"/>
    <col min="2310" max="2310" width="17" style="1" customWidth="1"/>
    <col min="2311" max="2311" width="12.85546875" style="1" customWidth="1"/>
    <col min="2312" max="2312" width="10.140625" style="1" bestFit="1" customWidth="1"/>
    <col min="2313" max="2313" width="14.140625" style="1" customWidth="1"/>
    <col min="2314" max="2560" width="9.140625" style="1"/>
    <col min="2561" max="2561" width="52.5703125" style="1" customWidth="1"/>
    <col min="2562" max="2562" width="8.28515625" style="1" bestFit="1" customWidth="1"/>
    <col min="2563" max="2563" width="14.85546875" style="1" customWidth="1"/>
    <col min="2564" max="2565" width="16.28515625" style="1" customWidth="1"/>
    <col min="2566" max="2566" width="17" style="1" customWidth="1"/>
    <col min="2567" max="2567" width="12.85546875" style="1" customWidth="1"/>
    <col min="2568" max="2568" width="10.140625" style="1" bestFit="1" customWidth="1"/>
    <col min="2569" max="2569" width="14.140625" style="1" customWidth="1"/>
    <col min="2570" max="2816" width="9.140625" style="1"/>
    <col min="2817" max="2817" width="52.5703125" style="1" customWidth="1"/>
    <col min="2818" max="2818" width="8.28515625" style="1" bestFit="1" customWidth="1"/>
    <col min="2819" max="2819" width="14.85546875" style="1" customWidth="1"/>
    <col min="2820" max="2821" width="16.28515625" style="1" customWidth="1"/>
    <col min="2822" max="2822" width="17" style="1" customWidth="1"/>
    <col min="2823" max="2823" width="12.85546875" style="1" customWidth="1"/>
    <col min="2824" max="2824" width="10.140625" style="1" bestFit="1" customWidth="1"/>
    <col min="2825" max="2825" width="14.140625" style="1" customWidth="1"/>
    <col min="2826" max="3072" width="9.140625" style="1"/>
    <col min="3073" max="3073" width="52.5703125" style="1" customWidth="1"/>
    <col min="3074" max="3074" width="8.28515625" style="1" bestFit="1" customWidth="1"/>
    <col min="3075" max="3075" width="14.85546875" style="1" customWidth="1"/>
    <col min="3076" max="3077" width="16.28515625" style="1" customWidth="1"/>
    <col min="3078" max="3078" width="17" style="1" customWidth="1"/>
    <col min="3079" max="3079" width="12.85546875" style="1" customWidth="1"/>
    <col min="3080" max="3080" width="10.140625" style="1" bestFit="1" customWidth="1"/>
    <col min="3081" max="3081" width="14.140625" style="1" customWidth="1"/>
    <col min="3082" max="3328" width="9.140625" style="1"/>
    <col min="3329" max="3329" width="52.5703125" style="1" customWidth="1"/>
    <col min="3330" max="3330" width="8.28515625" style="1" bestFit="1" customWidth="1"/>
    <col min="3331" max="3331" width="14.85546875" style="1" customWidth="1"/>
    <col min="3332" max="3333" width="16.28515625" style="1" customWidth="1"/>
    <col min="3334" max="3334" width="17" style="1" customWidth="1"/>
    <col min="3335" max="3335" width="12.85546875" style="1" customWidth="1"/>
    <col min="3336" max="3336" width="10.140625" style="1" bestFit="1" customWidth="1"/>
    <col min="3337" max="3337" width="14.140625" style="1" customWidth="1"/>
    <col min="3338" max="3584" width="9.140625" style="1"/>
    <col min="3585" max="3585" width="52.5703125" style="1" customWidth="1"/>
    <col min="3586" max="3586" width="8.28515625" style="1" bestFit="1" customWidth="1"/>
    <col min="3587" max="3587" width="14.85546875" style="1" customWidth="1"/>
    <col min="3588" max="3589" width="16.28515625" style="1" customWidth="1"/>
    <col min="3590" max="3590" width="17" style="1" customWidth="1"/>
    <col min="3591" max="3591" width="12.85546875" style="1" customWidth="1"/>
    <col min="3592" max="3592" width="10.140625" style="1" bestFit="1" customWidth="1"/>
    <col min="3593" max="3593" width="14.140625" style="1" customWidth="1"/>
    <col min="3594" max="3840" width="9.140625" style="1"/>
    <col min="3841" max="3841" width="52.5703125" style="1" customWidth="1"/>
    <col min="3842" max="3842" width="8.28515625" style="1" bestFit="1" customWidth="1"/>
    <col min="3843" max="3843" width="14.85546875" style="1" customWidth="1"/>
    <col min="3844" max="3845" width="16.28515625" style="1" customWidth="1"/>
    <col min="3846" max="3846" width="17" style="1" customWidth="1"/>
    <col min="3847" max="3847" width="12.85546875" style="1" customWidth="1"/>
    <col min="3848" max="3848" width="10.140625" style="1" bestFit="1" customWidth="1"/>
    <col min="3849" max="3849" width="14.140625" style="1" customWidth="1"/>
    <col min="3850" max="4096" width="9.140625" style="1"/>
    <col min="4097" max="4097" width="52.5703125" style="1" customWidth="1"/>
    <col min="4098" max="4098" width="8.28515625" style="1" bestFit="1" customWidth="1"/>
    <col min="4099" max="4099" width="14.85546875" style="1" customWidth="1"/>
    <col min="4100" max="4101" width="16.28515625" style="1" customWidth="1"/>
    <col min="4102" max="4102" width="17" style="1" customWidth="1"/>
    <col min="4103" max="4103" width="12.85546875" style="1" customWidth="1"/>
    <col min="4104" max="4104" width="10.140625" style="1" bestFit="1" customWidth="1"/>
    <col min="4105" max="4105" width="14.140625" style="1" customWidth="1"/>
    <col min="4106" max="4352" width="9.140625" style="1"/>
    <col min="4353" max="4353" width="52.5703125" style="1" customWidth="1"/>
    <col min="4354" max="4354" width="8.28515625" style="1" bestFit="1" customWidth="1"/>
    <col min="4355" max="4355" width="14.85546875" style="1" customWidth="1"/>
    <col min="4356" max="4357" width="16.28515625" style="1" customWidth="1"/>
    <col min="4358" max="4358" width="17" style="1" customWidth="1"/>
    <col min="4359" max="4359" width="12.85546875" style="1" customWidth="1"/>
    <col min="4360" max="4360" width="10.140625" style="1" bestFit="1" customWidth="1"/>
    <col min="4361" max="4361" width="14.140625" style="1" customWidth="1"/>
    <col min="4362" max="4608" width="9.140625" style="1"/>
    <col min="4609" max="4609" width="52.5703125" style="1" customWidth="1"/>
    <col min="4610" max="4610" width="8.28515625" style="1" bestFit="1" customWidth="1"/>
    <col min="4611" max="4611" width="14.85546875" style="1" customWidth="1"/>
    <col min="4612" max="4613" width="16.28515625" style="1" customWidth="1"/>
    <col min="4614" max="4614" width="17" style="1" customWidth="1"/>
    <col min="4615" max="4615" width="12.85546875" style="1" customWidth="1"/>
    <col min="4616" max="4616" width="10.140625" style="1" bestFit="1" customWidth="1"/>
    <col min="4617" max="4617" width="14.140625" style="1" customWidth="1"/>
    <col min="4618" max="4864" width="9.140625" style="1"/>
    <col min="4865" max="4865" width="52.5703125" style="1" customWidth="1"/>
    <col min="4866" max="4866" width="8.28515625" style="1" bestFit="1" customWidth="1"/>
    <col min="4867" max="4867" width="14.85546875" style="1" customWidth="1"/>
    <col min="4868" max="4869" width="16.28515625" style="1" customWidth="1"/>
    <col min="4870" max="4870" width="17" style="1" customWidth="1"/>
    <col min="4871" max="4871" width="12.85546875" style="1" customWidth="1"/>
    <col min="4872" max="4872" width="10.140625" style="1" bestFit="1" customWidth="1"/>
    <col min="4873" max="4873" width="14.140625" style="1" customWidth="1"/>
    <col min="4874" max="5120" width="9.140625" style="1"/>
    <col min="5121" max="5121" width="52.5703125" style="1" customWidth="1"/>
    <col min="5122" max="5122" width="8.28515625" style="1" bestFit="1" customWidth="1"/>
    <col min="5123" max="5123" width="14.85546875" style="1" customWidth="1"/>
    <col min="5124" max="5125" width="16.28515625" style="1" customWidth="1"/>
    <col min="5126" max="5126" width="17" style="1" customWidth="1"/>
    <col min="5127" max="5127" width="12.85546875" style="1" customWidth="1"/>
    <col min="5128" max="5128" width="10.140625" style="1" bestFit="1" customWidth="1"/>
    <col min="5129" max="5129" width="14.140625" style="1" customWidth="1"/>
    <col min="5130" max="5376" width="9.140625" style="1"/>
    <col min="5377" max="5377" width="52.5703125" style="1" customWidth="1"/>
    <col min="5378" max="5378" width="8.28515625" style="1" bestFit="1" customWidth="1"/>
    <col min="5379" max="5379" width="14.85546875" style="1" customWidth="1"/>
    <col min="5380" max="5381" width="16.28515625" style="1" customWidth="1"/>
    <col min="5382" max="5382" width="17" style="1" customWidth="1"/>
    <col min="5383" max="5383" width="12.85546875" style="1" customWidth="1"/>
    <col min="5384" max="5384" width="10.140625" style="1" bestFit="1" customWidth="1"/>
    <col min="5385" max="5385" width="14.140625" style="1" customWidth="1"/>
    <col min="5386" max="5632" width="9.140625" style="1"/>
    <col min="5633" max="5633" width="52.5703125" style="1" customWidth="1"/>
    <col min="5634" max="5634" width="8.28515625" style="1" bestFit="1" customWidth="1"/>
    <col min="5635" max="5635" width="14.85546875" style="1" customWidth="1"/>
    <col min="5636" max="5637" width="16.28515625" style="1" customWidth="1"/>
    <col min="5638" max="5638" width="17" style="1" customWidth="1"/>
    <col min="5639" max="5639" width="12.85546875" style="1" customWidth="1"/>
    <col min="5640" max="5640" width="10.140625" style="1" bestFit="1" customWidth="1"/>
    <col min="5641" max="5641" width="14.140625" style="1" customWidth="1"/>
    <col min="5642" max="5888" width="9.140625" style="1"/>
    <col min="5889" max="5889" width="52.5703125" style="1" customWidth="1"/>
    <col min="5890" max="5890" width="8.28515625" style="1" bestFit="1" customWidth="1"/>
    <col min="5891" max="5891" width="14.85546875" style="1" customWidth="1"/>
    <col min="5892" max="5893" width="16.28515625" style="1" customWidth="1"/>
    <col min="5894" max="5894" width="17" style="1" customWidth="1"/>
    <col min="5895" max="5895" width="12.85546875" style="1" customWidth="1"/>
    <col min="5896" max="5896" width="10.140625" style="1" bestFit="1" customWidth="1"/>
    <col min="5897" max="5897" width="14.140625" style="1" customWidth="1"/>
    <col min="5898" max="6144" width="9.140625" style="1"/>
    <col min="6145" max="6145" width="52.5703125" style="1" customWidth="1"/>
    <col min="6146" max="6146" width="8.28515625" style="1" bestFit="1" customWidth="1"/>
    <col min="6147" max="6147" width="14.85546875" style="1" customWidth="1"/>
    <col min="6148" max="6149" width="16.28515625" style="1" customWidth="1"/>
    <col min="6150" max="6150" width="17" style="1" customWidth="1"/>
    <col min="6151" max="6151" width="12.85546875" style="1" customWidth="1"/>
    <col min="6152" max="6152" width="10.140625" style="1" bestFit="1" customWidth="1"/>
    <col min="6153" max="6153" width="14.140625" style="1" customWidth="1"/>
    <col min="6154" max="6400" width="9.140625" style="1"/>
    <col min="6401" max="6401" width="52.5703125" style="1" customWidth="1"/>
    <col min="6402" max="6402" width="8.28515625" style="1" bestFit="1" customWidth="1"/>
    <col min="6403" max="6403" width="14.85546875" style="1" customWidth="1"/>
    <col min="6404" max="6405" width="16.28515625" style="1" customWidth="1"/>
    <col min="6406" max="6406" width="17" style="1" customWidth="1"/>
    <col min="6407" max="6407" width="12.85546875" style="1" customWidth="1"/>
    <col min="6408" max="6408" width="10.140625" style="1" bestFit="1" customWidth="1"/>
    <col min="6409" max="6409" width="14.140625" style="1" customWidth="1"/>
    <col min="6410" max="6656" width="9.140625" style="1"/>
    <col min="6657" max="6657" width="52.5703125" style="1" customWidth="1"/>
    <col min="6658" max="6658" width="8.28515625" style="1" bestFit="1" customWidth="1"/>
    <col min="6659" max="6659" width="14.85546875" style="1" customWidth="1"/>
    <col min="6660" max="6661" width="16.28515625" style="1" customWidth="1"/>
    <col min="6662" max="6662" width="17" style="1" customWidth="1"/>
    <col min="6663" max="6663" width="12.85546875" style="1" customWidth="1"/>
    <col min="6664" max="6664" width="10.140625" style="1" bestFit="1" customWidth="1"/>
    <col min="6665" max="6665" width="14.140625" style="1" customWidth="1"/>
    <col min="6666" max="6912" width="9.140625" style="1"/>
    <col min="6913" max="6913" width="52.5703125" style="1" customWidth="1"/>
    <col min="6914" max="6914" width="8.28515625" style="1" bestFit="1" customWidth="1"/>
    <col min="6915" max="6915" width="14.85546875" style="1" customWidth="1"/>
    <col min="6916" max="6917" width="16.28515625" style="1" customWidth="1"/>
    <col min="6918" max="6918" width="17" style="1" customWidth="1"/>
    <col min="6919" max="6919" width="12.85546875" style="1" customWidth="1"/>
    <col min="6920" max="6920" width="10.140625" style="1" bestFit="1" customWidth="1"/>
    <col min="6921" max="6921" width="14.140625" style="1" customWidth="1"/>
    <col min="6922" max="7168" width="9.140625" style="1"/>
    <col min="7169" max="7169" width="52.5703125" style="1" customWidth="1"/>
    <col min="7170" max="7170" width="8.28515625" style="1" bestFit="1" customWidth="1"/>
    <col min="7171" max="7171" width="14.85546875" style="1" customWidth="1"/>
    <col min="7172" max="7173" width="16.28515625" style="1" customWidth="1"/>
    <col min="7174" max="7174" width="17" style="1" customWidth="1"/>
    <col min="7175" max="7175" width="12.85546875" style="1" customWidth="1"/>
    <col min="7176" max="7176" width="10.140625" style="1" bestFit="1" customWidth="1"/>
    <col min="7177" max="7177" width="14.140625" style="1" customWidth="1"/>
    <col min="7178" max="7424" width="9.140625" style="1"/>
    <col min="7425" max="7425" width="52.5703125" style="1" customWidth="1"/>
    <col min="7426" max="7426" width="8.28515625" style="1" bestFit="1" customWidth="1"/>
    <col min="7427" max="7427" width="14.85546875" style="1" customWidth="1"/>
    <col min="7428" max="7429" width="16.28515625" style="1" customWidth="1"/>
    <col min="7430" max="7430" width="17" style="1" customWidth="1"/>
    <col min="7431" max="7431" width="12.85546875" style="1" customWidth="1"/>
    <col min="7432" max="7432" width="10.140625" style="1" bestFit="1" customWidth="1"/>
    <col min="7433" max="7433" width="14.140625" style="1" customWidth="1"/>
    <col min="7434" max="7680" width="9.140625" style="1"/>
    <col min="7681" max="7681" width="52.5703125" style="1" customWidth="1"/>
    <col min="7682" max="7682" width="8.28515625" style="1" bestFit="1" customWidth="1"/>
    <col min="7683" max="7683" width="14.85546875" style="1" customWidth="1"/>
    <col min="7684" max="7685" width="16.28515625" style="1" customWidth="1"/>
    <col min="7686" max="7686" width="17" style="1" customWidth="1"/>
    <col min="7687" max="7687" width="12.85546875" style="1" customWidth="1"/>
    <col min="7688" max="7688" width="10.140625" style="1" bestFit="1" customWidth="1"/>
    <col min="7689" max="7689" width="14.140625" style="1" customWidth="1"/>
    <col min="7690" max="7936" width="9.140625" style="1"/>
    <col min="7937" max="7937" width="52.5703125" style="1" customWidth="1"/>
    <col min="7938" max="7938" width="8.28515625" style="1" bestFit="1" customWidth="1"/>
    <col min="7939" max="7939" width="14.85546875" style="1" customWidth="1"/>
    <col min="7940" max="7941" width="16.28515625" style="1" customWidth="1"/>
    <col min="7942" max="7942" width="17" style="1" customWidth="1"/>
    <col min="7943" max="7943" width="12.85546875" style="1" customWidth="1"/>
    <col min="7944" max="7944" width="10.140625" style="1" bestFit="1" customWidth="1"/>
    <col min="7945" max="7945" width="14.140625" style="1" customWidth="1"/>
    <col min="7946" max="8192" width="9.140625" style="1"/>
    <col min="8193" max="8193" width="52.5703125" style="1" customWidth="1"/>
    <col min="8194" max="8194" width="8.28515625" style="1" bestFit="1" customWidth="1"/>
    <col min="8195" max="8195" width="14.85546875" style="1" customWidth="1"/>
    <col min="8196" max="8197" width="16.28515625" style="1" customWidth="1"/>
    <col min="8198" max="8198" width="17" style="1" customWidth="1"/>
    <col min="8199" max="8199" width="12.85546875" style="1" customWidth="1"/>
    <col min="8200" max="8200" width="10.140625" style="1" bestFit="1" customWidth="1"/>
    <col min="8201" max="8201" width="14.140625" style="1" customWidth="1"/>
    <col min="8202" max="8448" width="9.140625" style="1"/>
    <col min="8449" max="8449" width="52.5703125" style="1" customWidth="1"/>
    <col min="8450" max="8450" width="8.28515625" style="1" bestFit="1" customWidth="1"/>
    <col min="8451" max="8451" width="14.85546875" style="1" customWidth="1"/>
    <col min="8452" max="8453" width="16.28515625" style="1" customWidth="1"/>
    <col min="8454" max="8454" width="17" style="1" customWidth="1"/>
    <col min="8455" max="8455" width="12.85546875" style="1" customWidth="1"/>
    <col min="8456" max="8456" width="10.140625" style="1" bestFit="1" customWidth="1"/>
    <col min="8457" max="8457" width="14.140625" style="1" customWidth="1"/>
    <col min="8458" max="8704" width="9.140625" style="1"/>
    <col min="8705" max="8705" width="52.5703125" style="1" customWidth="1"/>
    <col min="8706" max="8706" width="8.28515625" style="1" bestFit="1" customWidth="1"/>
    <col min="8707" max="8707" width="14.85546875" style="1" customWidth="1"/>
    <col min="8708" max="8709" width="16.28515625" style="1" customWidth="1"/>
    <col min="8710" max="8710" width="17" style="1" customWidth="1"/>
    <col min="8711" max="8711" width="12.85546875" style="1" customWidth="1"/>
    <col min="8712" max="8712" width="10.140625" style="1" bestFit="1" customWidth="1"/>
    <col min="8713" max="8713" width="14.140625" style="1" customWidth="1"/>
    <col min="8714" max="8960" width="9.140625" style="1"/>
    <col min="8961" max="8961" width="52.5703125" style="1" customWidth="1"/>
    <col min="8962" max="8962" width="8.28515625" style="1" bestFit="1" customWidth="1"/>
    <col min="8963" max="8963" width="14.85546875" style="1" customWidth="1"/>
    <col min="8964" max="8965" width="16.28515625" style="1" customWidth="1"/>
    <col min="8966" max="8966" width="17" style="1" customWidth="1"/>
    <col min="8967" max="8967" width="12.85546875" style="1" customWidth="1"/>
    <col min="8968" max="8968" width="10.140625" style="1" bestFit="1" customWidth="1"/>
    <col min="8969" max="8969" width="14.140625" style="1" customWidth="1"/>
    <col min="8970" max="9216" width="9.140625" style="1"/>
    <col min="9217" max="9217" width="52.5703125" style="1" customWidth="1"/>
    <col min="9218" max="9218" width="8.28515625" style="1" bestFit="1" customWidth="1"/>
    <col min="9219" max="9219" width="14.85546875" style="1" customWidth="1"/>
    <col min="9220" max="9221" width="16.28515625" style="1" customWidth="1"/>
    <col min="9222" max="9222" width="17" style="1" customWidth="1"/>
    <col min="9223" max="9223" width="12.85546875" style="1" customWidth="1"/>
    <col min="9224" max="9224" width="10.140625" style="1" bestFit="1" customWidth="1"/>
    <col min="9225" max="9225" width="14.140625" style="1" customWidth="1"/>
    <col min="9226" max="9472" width="9.140625" style="1"/>
    <col min="9473" max="9473" width="52.5703125" style="1" customWidth="1"/>
    <col min="9474" max="9474" width="8.28515625" style="1" bestFit="1" customWidth="1"/>
    <col min="9475" max="9475" width="14.85546875" style="1" customWidth="1"/>
    <col min="9476" max="9477" width="16.28515625" style="1" customWidth="1"/>
    <col min="9478" max="9478" width="17" style="1" customWidth="1"/>
    <col min="9479" max="9479" width="12.85546875" style="1" customWidth="1"/>
    <col min="9480" max="9480" width="10.140625" style="1" bestFit="1" customWidth="1"/>
    <col min="9481" max="9481" width="14.140625" style="1" customWidth="1"/>
    <col min="9482" max="9728" width="9.140625" style="1"/>
    <col min="9729" max="9729" width="52.5703125" style="1" customWidth="1"/>
    <col min="9730" max="9730" width="8.28515625" style="1" bestFit="1" customWidth="1"/>
    <col min="9731" max="9731" width="14.85546875" style="1" customWidth="1"/>
    <col min="9732" max="9733" width="16.28515625" style="1" customWidth="1"/>
    <col min="9734" max="9734" width="17" style="1" customWidth="1"/>
    <col min="9735" max="9735" width="12.85546875" style="1" customWidth="1"/>
    <col min="9736" max="9736" width="10.140625" style="1" bestFit="1" customWidth="1"/>
    <col min="9737" max="9737" width="14.140625" style="1" customWidth="1"/>
    <col min="9738" max="9984" width="9.140625" style="1"/>
    <col min="9985" max="9985" width="52.5703125" style="1" customWidth="1"/>
    <col min="9986" max="9986" width="8.28515625" style="1" bestFit="1" customWidth="1"/>
    <col min="9987" max="9987" width="14.85546875" style="1" customWidth="1"/>
    <col min="9988" max="9989" width="16.28515625" style="1" customWidth="1"/>
    <col min="9990" max="9990" width="17" style="1" customWidth="1"/>
    <col min="9991" max="9991" width="12.85546875" style="1" customWidth="1"/>
    <col min="9992" max="9992" width="10.140625" style="1" bestFit="1" customWidth="1"/>
    <col min="9993" max="9993" width="14.140625" style="1" customWidth="1"/>
    <col min="9994" max="10240" width="9.140625" style="1"/>
    <col min="10241" max="10241" width="52.5703125" style="1" customWidth="1"/>
    <col min="10242" max="10242" width="8.28515625" style="1" bestFit="1" customWidth="1"/>
    <col min="10243" max="10243" width="14.85546875" style="1" customWidth="1"/>
    <col min="10244" max="10245" width="16.28515625" style="1" customWidth="1"/>
    <col min="10246" max="10246" width="17" style="1" customWidth="1"/>
    <col min="10247" max="10247" width="12.85546875" style="1" customWidth="1"/>
    <col min="10248" max="10248" width="10.140625" style="1" bestFit="1" customWidth="1"/>
    <col min="10249" max="10249" width="14.140625" style="1" customWidth="1"/>
    <col min="10250" max="10496" width="9.140625" style="1"/>
    <col min="10497" max="10497" width="52.5703125" style="1" customWidth="1"/>
    <col min="10498" max="10498" width="8.28515625" style="1" bestFit="1" customWidth="1"/>
    <col min="10499" max="10499" width="14.85546875" style="1" customWidth="1"/>
    <col min="10500" max="10501" width="16.28515625" style="1" customWidth="1"/>
    <col min="10502" max="10502" width="17" style="1" customWidth="1"/>
    <col min="10503" max="10503" width="12.85546875" style="1" customWidth="1"/>
    <col min="10504" max="10504" width="10.140625" style="1" bestFit="1" customWidth="1"/>
    <col min="10505" max="10505" width="14.140625" style="1" customWidth="1"/>
    <col min="10506" max="10752" width="9.140625" style="1"/>
    <col min="10753" max="10753" width="52.5703125" style="1" customWidth="1"/>
    <col min="10754" max="10754" width="8.28515625" style="1" bestFit="1" customWidth="1"/>
    <col min="10755" max="10755" width="14.85546875" style="1" customWidth="1"/>
    <col min="10756" max="10757" width="16.28515625" style="1" customWidth="1"/>
    <col min="10758" max="10758" width="17" style="1" customWidth="1"/>
    <col min="10759" max="10759" width="12.85546875" style="1" customWidth="1"/>
    <col min="10760" max="10760" width="10.140625" style="1" bestFit="1" customWidth="1"/>
    <col min="10761" max="10761" width="14.140625" style="1" customWidth="1"/>
    <col min="10762" max="11008" width="9.140625" style="1"/>
    <col min="11009" max="11009" width="52.5703125" style="1" customWidth="1"/>
    <col min="11010" max="11010" width="8.28515625" style="1" bestFit="1" customWidth="1"/>
    <col min="11011" max="11011" width="14.85546875" style="1" customWidth="1"/>
    <col min="11012" max="11013" width="16.28515625" style="1" customWidth="1"/>
    <col min="11014" max="11014" width="17" style="1" customWidth="1"/>
    <col min="11015" max="11015" width="12.85546875" style="1" customWidth="1"/>
    <col min="11016" max="11016" width="10.140625" style="1" bestFit="1" customWidth="1"/>
    <col min="11017" max="11017" width="14.140625" style="1" customWidth="1"/>
    <col min="11018" max="11264" width="9.140625" style="1"/>
    <col min="11265" max="11265" width="52.5703125" style="1" customWidth="1"/>
    <col min="11266" max="11266" width="8.28515625" style="1" bestFit="1" customWidth="1"/>
    <col min="11267" max="11267" width="14.85546875" style="1" customWidth="1"/>
    <col min="11268" max="11269" width="16.28515625" style="1" customWidth="1"/>
    <col min="11270" max="11270" width="17" style="1" customWidth="1"/>
    <col min="11271" max="11271" width="12.85546875" style="1" customWidth="1"/>
    <col min="11272" max="11272" width="10.140625" style="1" bestFit="1" customWidth="1"/>
    <col min="11273" max="11273" width="14.140625" style="1" customWidth="1"/>
    <col min="11274" max="11520" width="9.140625" style="1"/>
    <col min="11521" max="11521" width="52.5703125" style="1" customWidth="1"/>
    <col min="11522" max="11522" width="8.28515625" style="1" bestFit="1" customWidth="1"/>
    <col min="11523" max="11523" width="14.85546875" style="1" customWidth="1"/>
    <col min="11524" max="11525" width="16.28515625" style="1" customWidth="1"/>
    <col min="11526" max="11526" width="17" style="1" customWidth="1"/>
    <col min="11527" max="11527" width="12.85546875" style="1" customWidth="1"/>
    <col min="11528" max="11528" width="10.140625" style="1" bestFit="1" customWidth="1"/>
    <col min="11529" max="11529" width="14.140625" style="1" customWidth="1"/>
    <col min="11530" max="11776" width="9.140625" style="1"/>
    <col min="11777" max="11777" width="52.5703125" style="1" customWidth="1"/>
    <col min="11778" max="11778" width="8.28515625" style="1" bestFit="1" customWidth="1"/>
    <col min="11779" max="11779" width="14.85546875" style="1" customWidth="1"/>
    <col min="11780" max="11781" width="16.28515625" style="1" customWidth="1"/>
    <col min="11782" max="11782" width="17" style="1" customWidth="1"/>
    <col min="11783" max="11783" width="12.85546875" style="1" customWidth="1"/>
    <col min="11784" max="11784" width="10.140625" style="1" bestFit="1" customWidth="1"/>
    <col min="11785" max="11785" width="14.140625" style="1" customWidth="1"/>
    <col min="11786" max="12032" width="9.140625" style="1"/>
    <col min="12033" max="12033" width="52.5703125" style="1" customWidth="1"/>
    <col min="12034" max="12034" width="8.28515625" style="1" bestFit="1" customWidth="1"/>
    <col min="12035" max="12035" width="14.85546875" style="1" customWidth="1"/>
    <col min="12036" max="12037" width="16.28515625" style="1" customWidth="1"/>
    <col min="12038" max="12038" width="17" style="1" customWidth="1"/>
    <col min="12039" max="12039" width="12.85546875" style="1" customWidth="1"/>
    <col min="12040" max="12040" width="10.140625" style="1" bestFit="1" customWidth="1"/>
    <col min="12041" max="12041" width="14.140625" style="1" customWidth="1"/>
    <col min="12042" max="12288" width="9.140625" style="1"/>
    <col min="12289" max="12289" width="52.5703125" style="1" customWidth="1"/>
    <col min="12290" max="12290" width="8.28515625" style="1" bestFit="1" customWidth="1"/>
    <col min="12291" max="12291" width="14.85546875" style="1" customWidth="1"/>
    <col min="12292" max="12293" width="16.28515625" style="1" customWidth="1"/>
    <col min="12294" max="12294" width="17" style="1" customWidth="1"/>
    <col min="12295" max="12295" width="12.85546875" style="1" customWidth="1"/>
    <col min="12296" max="12296" width="10.140625" style="1" bestFit="1" customWidth="1"/>
    <col min="12297" max="12297" width="14.140625" style="1" customWidth="1"/>
    <col min="12298" max="12544" width="9.140625" style="1"/>
    <col min="12545" max="12545" width="52.5703125" style="1" customWidth="1"/>
    <col min="12546" max="12546" width="8.28515625" style="1" bestFit="1" customWidth="1"/>
    <col min="12547" max="12547" width="14.85546875" style="1" customWidth="1"/>
    <col min="12548" max="12549" width="16.28515625" style="1" customWidth="1"/>
    <col min="12550" max="12550" width="17" style="1" customWidth="1"/>
    <col min="12551" max="12551" width="12.85546875" style="1" customWidth="1"/>
    <col min="12552" max="12552" width="10.140625" style="1" bestFit="1" customWidth="1"/>
    <col min="12553" max="12553" width="14.140625" style="1" customWidth="1"/>
    <col min="12554" max="12800" width="9.140625" style="1"/>
    <col min="12801" max="12801" width="52.5703125" style="1" customWidth="1"/>
    <col min="12802" max="12802" width="8.28515625" style="1" bestFit="1" customWidth="1"/>
    <col min="12803" max="12803" width="14.85546875" style="1" customWidth="1"/>
    <col min="12804" max="12805" width="16.28515625" style="1" customWidth="1"/>
    <col min="12806" max="12806" width="17" style="1" customWidth="1"/>
    <col min="12807" max="12807" width="12.85546875" style="1" customWidth="1"/>
    <col min="12808" max="12808" width="10.140625" style="1" bestFit="1" customWidth="1"/>
    <col min="12809" max="12809" width="14.140625" style="1" customWidth="1"/>
    <col min="12810" max="13056" width="9.140625" style="1"/>
    <col min="13057" max="13057" width="52.5703125" style="1" customWidth="1"/>
    <col min="13058" max="13058" width="8.28515625" style="1" bestFit="1" customWidth="1"/>
    <col min="13059" max="13059" width="14.85546875" style="1" customWidth="1"/>
    <col min="13060" max="13061" width="16.28515625" style="1" customWidth="1"/>
    <col min="13062" max="13062" width="17" style="1" customWidth="1"/>
    <col min="13063" max="13063" width="12.85546875" style="1" customWidth="1"/>
    <col min="13064" max="13064" width="10.140625" style="1" bestFit="1" customWidth="1"/>
    <col min="13065" max="13065" width="14.140625" style="1" customWidth="1"/>
    <col min="13066" max="13312" width="9.140625" style="1"/>
    <col min="13313" max="13313" width="52.5703125" style="1" customWidth="1"/>
    <col min="13314" max="13314" width="8.28515625" style="1" bestFit="1" customWidth="1"/>
    <col min="13315" max="13315" width="14.85546875" style="1" customWidth="1"/>
    <col min="13316" max="13317" width="16.28515625" style="1" customWidth="1"/>
    <col min="13318" max="13318" width="17" style="1" customWidth="1"/>
    <col min="13319" max="13319" width="12.85546875" style="1" customWidth="1"/>
    <col min="13320" max="13320" width="10.140625" style="1" bestFit="1" customWidth="1"/>
    <col min="13321" max="13321" width="14.140625" style="1" customWidth="1"/>
    <col min="13322" max="13568" width="9.140625" style="1"/>
    <col min="13569" max="13569" width="52.5703125" style="1" customWidth="1"/>
    <col min="13570" max="13570" width="8.28515625" style="1" bestFit="1" customWidth="1"/>
    <col min="13571" max="13571" width="14.85546875" style="1" customWidth="1"/>
    <col min="13572" max="13573" width="16.28515625" style="1" customWidth="1"/>
    <col min="13574" max="13574" width="17" style="1" customWidth="1"/>
    <col min="13575" max="13575" width="12.85546875" style="1" customWidth="1"/>
    <col min="13576" max="13576" width="10.140625" style="1" bestFit="1" customWidth="1"/>
    <col min="13577" max="13577" width="14.140625" style="1" customWidth="1"/>
    <col min="13578" max="13824" width="9.140625" style="1"/>
    <col min="13825" max="13825" width="52.5703125" style="1" customWidth="1"/>
    <col min="13826" max="13826" width="8.28515625" style="1" bestFit="1" customWidth="1"/>
    <col min="13827" max="13827" width="14.85546875" style="1" customWidth="1"/>
    <col min="13828" max="13829" width="16.28515625" style="1" customWidth="1"/>
    <col min="13830" max="13830" width="17" style="1" customWidth="1"/>
    <col min="13831" max="13831" width="12.85546875" style="1" customWidth="1"/>
    <col min="13832" max="13832" width="10.140625" style="1" bestFit="1" customWidth="1"/>
    <col min="13833" max="13833" width="14.140625" style="1" customWidth="1"/>
    <col min="13834" max="14080" width="9.140625" style="1"/>
    <col min="14081" max="14081" width="52.5703125" style="1" customWidth="1"/>
    <col min="14082" max="14082" width="8.28515625" style="1" bestFit="1" customWidth="1"/>
    <col min="14083" max="14083" width="14.85546875" style="1" customWidth="1"/>
    <col min="14084" max="14085" width="16.28515625" style="1" customWidth="1"/>
    <col min="14086" max="14086" width="17" style="1" customWidth="1"/>
    <col min="14087" max="14087" width="12.85546875" style="1" customWidth="1"/>
    <col min="14088" max="14088" width="10.140625" style="1" bestFit="1" customWidth="1"/>
    <col min="14089" max="14089" width="14.140625" style="1" customWidth="1"/>
    <col min="14090" max="14336" width="9.140625" style="1"/>
    <col min="14337" max="14337" width="52.5703125" style="1" customWidth="1"/>
    <col min="14338" max="14338" width="8.28515625" style="1" bestFit="1" customWidth="1"/>
    <col min="14339" max="14339" width="14.85546875" style="1" customWidth="1"/>
    <col min="14340" max="14341" width="16.28515625" style="1" customWidth="1"/>
    <col min="14342" max="14342" width="17" style="1" customWidth="1"/>
    <col min="14343" max="14343" width="12.85546875" style="1" customWidth="1"/>
    <col min="14344" max="14344" width="10.140625" style="1" bestFit="1" customWidth="1"/>
    <col min="14345" max="14345" width="14.140625" style="1" customWidth="1"/>
    <col min="14346" max="14592" width="9.140625" style="1"/>
    <col min="14593" max="14593" width="52.5703125" style="1" customWidth="1"/>
    <col min="14594" max="14594" width="8.28515625" style="1" bestFit="1" customWidth="1"/>
    <col min="14595" max="14595" width="14.85546875" style="1" customWidth="1"/>
    <col min="14596" max="14597" width="16.28515625" style="1" customWidth="1"/>
    <col min="14598" max="14598" width="17" style="1" customWidth="1"/>
    <col min="14599" max="14599" width="12.85546875" style="1" customWidth="1"/>
    <col min="14600" max="14600" width="10.140625" style="1" bestFit="1" customWidth="1"/>
    <col min="14601" max="14601" width="14.140625" style="1" customWidth="1"/>
    <col min="14602" max="14848" width="9.140625" style="1"/>
    <col min="14849" max="14849" width="52.5703125" style="1" customWidth="1"/>
    <col min="14850" max="14850" width="8.28515625" style="1" bestFit="1" customWidth="1"/>
    <col min="14851" max="14851" width="14.85546875" style="1" customWidth="1"/>
    <col min="14852" max="14853" width="16.28515625" style="1" customWidth="1"/>
    <col min="14854" max="14854" width="17" style="1" customWidth="1"/>
    <col min="14855" max="14855" width="12.85546875" style="1" customWidth="1"/>
    <col min="14856" max="14856" width="10.140625" style="1" bestFit="1" customWidth="1"/>
    <col min="14857" max="14857" width="14.140625" style="1" customWidth="1"/>
    <col min="14858" max="15104" width="9.140625" style="1"/>
    <col min="15105" max="15105" width="52.5703125" style="1" customWidth="1"/>
    <col min="15106" max="15106" width="8.28515625" style="1" bestFit="1" customWidth="1"/>
    <col min="15107" max="15107" width="14.85546875" style="1" customWidth="1"/>
    <col min="15108" max="15109" width="16.28515625" style="1" customWidth="1"/>
    <col min="15110" max="15110" width="17" style="1" customWidth="1"/>
    <col min="15111" max="15111" width="12.85546875" style="1" customWidth="1"/>
    <col min="15112" max="15112" width="10.140625" style="1" bestFit="1" customWidth="1"/>
    <col min="15113" max="15113" width="14.140625" style="1" customWidth="1"/>
    <col min="15114" max="15360" width="9.140625" style="1"/>
    <col min="15361" max="15361" width="52.5703125" style="1" customWidth="1"/>
    <col min="15362" max="15362" width="8.28515625" style="1" bestFit="1" customWidth="1"/>
    <col min="15363" max="15363" width="14.85546875" style="1" customWidth="1"/>
    <col min="15364" max="15365" width="16.28515625" style="1" customWidth="1"/>
    <col min="15366" max="15366" width="17" style="1" customWidth="1"/>
    <col min="15367" max="15367" width="12.85546875" style="1" customWidth="1"/>
    <col min="15368" max="15368" width="10.140625" style="1" bestFit="1" customWidth="1"/>
    <col min="15369" max="15369" width="14.140625" style="1" customWidth="1"/>
    <col min="15370" max="15616" width="9.140625" style="1"/>
    <col min="15617" max="15617" width="52.5703125" style="1" customWidth="1"/>
    <col min="15618" max="15618" width="8.28515625" style="1" bestFit="1" customWidth="1"/>
    <col min="15619" max="15619" width="14.85546875" style="1" customWidth="1"/>
    <col min="15620" max="15621" width="16.28515625" style="1" customWidth="1"/>
    <col min="15622" max="15622" width="17" style="1" customWidth="1"/>
    <col min="15623" max="15623" width="12.85546875" style="1" customWidth="1"/>
    <col min="15624" max="15624" width="10.140625" style="1" bestFit="1" customWidth="1"/>
    <col min="15625" max="15625" width="14.140625" style="1" customWidth="1"/>
    <col min="15626" max="15872" width="9.140625" style="1"/>
    <col min="15873" max="15873" width="52.5703125" style="1" customWidth="1"/>
    <col min="15874" max="15874" width="8.28515625" style="1" bestFit="1" customWidth="1"/>
    <col min="15875" max="15875" width="14.85546875" style="1" customWidth="1"/>
    <col min="15876" max="15877" width="16.28515625" style="1" customWidth="1"/>
    <col min="15878" max="15878" width="17" style="1" customWidth="1"/>
    <col min="15879" max="15879" width="12.85546875" style="1" customWidth="1"/>
    <col min="15880" max="15880" width="10.140625" style="1" bestFit="1" customWidth="1"/>
    <col min="15881" max="15881" width="14.140625" style="1" customWidth="1"/>
    <col min="15882" max="16128" width="9.140625" style="1"/>
    <col min="16129" max="16129" width="52.5703125" style="1" customWidth="1"/>
    <col min="16130" max="16130" width="8.28515625" style="1" bestFit="1" customWidth="1"/>
    <col min="16131" max="16131" width="14.85546875" style="1" customWidth="1"/>
    <col min="16132" max="16133" width="16.28515625" style="1" customWidth="1"/>
    <col min="16134" max="16134" width="17" style="1" customWidth="1"/>
    <col min="16135" max="16135" width="12.85546875" style="1" customWidth="1"/>
    <col min="16136" max="16136" width="10.140625" style="1" bestFit="1" customWidth="1"/>
    <col min="16137" max="16137" width="14.140625" style="1" customWidth="1"/>
    <col min="16138" max="16384" width="9.140625" style="1"/>
  </cols>
  <sheetData>
    <row r="1" spans="1:6" s="130" customFormat="1" ht="15.75" x14ac:dyDescent="0.25">
      <c r="B1" s="131"/>
      <c r="F1" s="131" t="s">
        <v>103</v>
      </c>
    </row>
    <row r="2" spans="1:6" s="130" customFormat="1" ht="16.5" customHeight="1" x14ac:dyDescent="0.25">
      <c r="B2" s="131"/>
      <c r="D2" s="134"/>
      <c r="E2" s="134"/>
      <c r="F2" s="134" t="s">
        <v>104</v>
      </c>
    </row>
    <row r="3" spans="1:6" s="130" customFormat="1" ht="33.75" customHeight="1" x14ac:dyDescent="0.25">
      <c r="B3" s="131"/>
      <c r="C3" s="135"/>
      <c r="D3" s="135"/>
      <c r="E3" s="136" t="s">
        <v>105</v>
      </c>
      <c r="F3" s="137"/>
    </row>
    <row r="4" spans="1:6" s="130" customFormat="1" ht="18.75" customHeight="1" x14ac:dyDescent="0.25">
      <c r="A4" s="129"/>
      <c r="B4" s="132"/>
      <c r="C4" s="133"/>
      <c r="D4" s="133"/>
      <c r="E4" s="133"/>
      <c r="F4" s="133"/>
    </row>
    <row r="5" spans="1:6" ht="15.75" x14ac:dyDescent="0.2">
      <c r="A5" s="140"/>
      <c r="B5" s="140"/>
      <c r="C5" s="140"/>
      <c r="D5" s="140"/>
      <c r="E5" s="140"/>
      <c r="F5" s="3" t="s">
        <v>0</v>
      </c>
    </row>
    <row r="6" spans="1:6" ht="15.75" x14ac:dyDescent="0.2">
      <c r="A6" s="141" t="s">
        <v>1</v>
      </c>
      <c r="B6" s="142"/>
      <c r="C6" s="142"/>
      <c r="D6" s="142"/>
      <c r="E6" s="5"/>
      <c r="F6" s="3"/>
    </row>
    <row r="7" spans="1:6" ht="45.75" customHeight="1" x14ac:dyDescent="0.25">
      <c r="A7" s="6" t="s">
        <v>2</v>
      </c>
      <c r="B7" s="143" t="s">
        <v>3</v>
      </c>
      <c r="C7" s="144"/>
      <c r="D7" s="144"/>
      <c r="E7" s="8" t="s">
        <v>4</v>
      </c>
      <c r="F7" s="8">
        <v>41908149</v>
      </c>
    </row>
    <row r="8" spans="1:6" ht="15.75" x14ac:dyDescent="0.25">
      <c r="A8" s="4" t="s">
        <v>5</v>
      </c>
      <c r="B8" s="145" t="s">
        <v>6</v>
      </c>
      <c r="C8" s="146"/>
      <c r="D8" s="146"/>
      <c r="E8" s="8" t="s">
        <v>7</v>
      </c>
      <c r="F8" s="8"/>
    </row>
    <row r="9" spans="1:6" ht="15.75" x14ac:dyDescent="0.25">
      <c r="A9" s="4" t="s">
        <v>8</v>
      </c>
      <c r="B9" s="145" t="s">
        <v>9</v>
      </c>
      <c r="C9" s="146"/>
      <c r="D9" s="146"/>
      <c r="E9" s="5" t="s">
        <v>10</v>
      </c>
      <c r="F9" s="8">
        <v>1821755100</v>
      </c>
    </row>
    <row r="10" spans="1:6" ht="15.75" x14ac:dyDescent="0.25">
      <c r="A10" s="9" t="s">
        <v>85</v>
      </c>
      <c r="B10" s="145"/>
      <c r="C10" s="146"/>
      <c r="D10" s="146"/>
      <c r="E10" s="5" t="s">
        <v>11</v>
      </c>
      <c r="F10" s="8"/>
    </row>
    <row r="11" spans="1:6" ht="15.75" x14ac:dyDescent="0.25">
      <c r="A11" s="9" t="s">
        <v>12</v>
      </c>
      <c r="B11" s="145"/>
      <c r="C11" s="146"/>
      <c r="D11" s="146"/>
      <c r="E11" s="5" t="s">
        <v>13</v>
      </c>
      <c r="F11" s="8"/>
    </row>
    <row r="12" spans="1:6" ht="15.75" x14ac:dyDescent="0.25">
      <c r="A12" s="10" t="s">
        <v>14</v>
      </c>
      <c r="B12" s="145" t="s">
        <v>15</v>
      </c>
      <c r="C12" s="146"/>
      <c r="D12" s="146"/>
      <c r="E12" s="11" t="s">
        <v>16</v>
      </c>
      <c r="F12" s="12" t="s">
        <v>17</v>
      </c>
    </row>
    <row r="13" spans="1:6" ht="15.75" x14ac:dyDescent="0.25">
      <c r="A13" s="10" t="s">
        <v>18</v>
      </c>
      <c r="B13" s="145"/>
      <c r="C13" s="146"/>
      <c r="D13" s="146"/>
      <c r="E13" s="146"/>
      <c r="F13" s="146"/>
    </row>
    <row r="14" spans="1:6" ht="15.75" x14ac:dyDescent="0.25">
      <c r="A14" s="13" t="s">
        <v>19</v>
      </c>
      <c r="B14" s="145" t="s">
        <v>20</v>
      </c>
      <c r="C14" s="146"/>
      <c r="D14" s="146"/>
      <c r="E14" s="146"/>
      <c r="F14" s="146"/>
    </row>
    <row r="15" spans="1:6" ht="15.75" x14ac:dyDescent="0.25">
      <c r="A15" s="10" t="s">
        <v>21</v>
      </c>
      <c r="B15" s="145"/>
      <c r="C15" s="146"/>
      <c r="D15" s="146"/>
      <c r="E15" s="146"/>
      <c r="F15" s="146"/>
    </row>
    <row r="16" spans="1:6" ht="15.75" x14ac:dyDescent="0.2">
      <c r="A16" s="14"/>
    </row>
    <row r="17" spans="1:7" ht="15.75" x14ac:dyDescent="0.2">
      <c r="A17" s="14"/>
    </row>
    <row r="18" spans="1:7" ht="18.75" x14ac:dyDescent="0.3">
      <c r="A18" s="138" t="s">
        <v>22</v>
      </c>
      <c r="B18" s="139"/>
      <c r="C18" s="139"/>
      <c r="D18" s="139"/>
      <c r="E18" s="139"/>
      <c r="F18" s="139"/>
      <c r="G18" s="15"/>
    </row>
    <row r="19" spans="1:7" ht="18.75" x14ac:dyDescent="0.2">
      <c r="A19" s="150" t="s">
        <v>95</v>
      </c>
      <c r="B19" s="151"/>
      <c r="C19" s="151"/>
      <c r="D19" s="151"/>
      <c r="E19" s="151"/>
      <c r="F19" s="151"/>
      <c r="G19" s="16"/>
    </row>
    <row r="20" spans="1:7" ht="18.75" x14ac:dyDescent="0.2">
      <c r="A20" s="152" t="s">
        <v>23</v>
      </c>
      <c r="B20" s="152"/>
      <c r="C20" s="152"/>
      <c r="D20" s="152"/>
      <c r="E20" s="152"/>
      <c r="F20" s="152"/>
      <c r="G20" s="16"/>
    </row>
    <row r="21" spans="1:7" ht="18.75" x14ac:dyDescent="0.2">
      <c r="A21" s="153" t="s">
        <v>24</v>
      </c>
      <c r="B21" s="154"/>
      <c r="C21" s="154"/>
      <c r="D21" s="154"/>
      <c r="E21" s="154"/>
      <c r="F21" s="154"/>
      <c r="G21" s="17"/>
    </row>
    <row r="22" spans="1:7" ht="14.25" customHeight="1" x14ac:dyDescent="0.25">
      <c r="A22" s="155" t="s">
        <v>25</v>
      </c>
      <c r="B22" s="157" t="s">
        <v>26</v>
      </c>
      <c r="C22" s="159" t="s">
        <v>27</v>
      </c>
      <c r="D22" s="159" t="s">
        <v>28</v>
      </c>
      <c r="E22" s="161" t="s">
        <v>29</v>
      </c>
      <c r="F22" s="163" t="s">
        <v>30</v>
      </c>
      <c r="G22" s="18"/>
    </row>
    <row r="23" spans="1:7" ht="45.75" customHeight="1" x14ac:dyDescent="0.2">
      <c r="A23" s="156"/>
      <c r="B23" s="158"/>
      <c r="C23" s="160"/>
      <c r="D23" s="160"/>
      <c r="E23" s="162"/>
      <c r="F23" s="164"/>
      <c r="G23" s="19"/>
    </row>
    <row r="24" spans="1:7" ht="15.75" customHeight="1" x14ac:dyDescent="0.2">
      <c r="A24" s="20" t="s">
        <v>31</v>
      </c>
      <c r="B24" s="21"/>
      <c r="C24" s="22"/>
      <c r="D24" s="22"/>
      <c r="E24" s="22"/>
      <c r="F24" s="23"/>
      <c r="G24" s="24"/>
    </row>
    <row r="25" spans="1:7" ht="31.5" x14ac:dyDescent="0.25">
      <c r="A25" s="25" t="s">
        <v>32</v>
      </c>
      <c r="B25" s="26" t="s">
        <v>33</v>
      </c>
      <c r="C25" s="105">
        <v>1178.0999999999999</v>
      </c>
      <c r="D25" s="27">
        <v>1317.9</v>
      </c>
      <c r="E25" s="28">
        <f>D25-C25</f>
        <v>139.80000000000018</v>
      </c>
      <c r="F25" s="29">
        <f>D25/C25*100</f>
        <v>111.86656480774128</v>
      </c>
      <c r="G25" s="30"/>
    </row>
    <row r="26" spans="1:7" ht="15.75" x14ac:dyDescent="0.25">
      <c r="A26" s="25" t="s">
        <v>92</v>
      </c>
      <c r="B26" s="26"/>
      <c r="C26" s="105">
        <v>25.799999999999997</v>
      </c>
      <c r="D26" s="27">
        <v>27.7</v>
      </c>
      <c r="E26" s="28">
        <f t="shared" ref="E26:E64" si="0">D26-C26</f>
        <v>1.9000000000000021</v>
      </c>
      <c r="F26" s="29">
        <f t="shared" ref="F26:F64" si="1">D26/C26*100</f>
        <v>107.36434108527133</v>
      </c>
      <c r="G26" s="30"/>
    </row>
    <row r="27" spans="1:7" ht="15.75" customHeight="1" x14ac:dyDescent="0.25">
      <c r="A27" s="31"/>
      <c r="B27" s="32"/>
      <c r="C27" s="106"/>
      <c r="D27" s="27"/>
      <c r="E27" s="28"/>
      <c r="F27" s="29"/>
      <c r="G27" s="33"/>
    </row>
    <row r="28" spans="1:7" ht="15.75" customHeight="1" x14ac:dyDescent="0.25">
      <c r="A28" s="31" t="s">
        <v>34</v>
      </c>
      <c r="B28" s="32" t="s">
        <v>35</v>
      </c>
      <c r="C28" s="119">
        <v>5820.8</v>
      </c>
      <c r="D28" s="27">
        <v>5550.6</v>
      </c>
      <c r="E28" s="28">
        <f t="shared" si="0"/>
        <v>-270.19999999999982</v>
      </c>
      <c r="F28" s="29">
        <f t="shared" si="1"/>
        <v>95.358026388125353</v>
      </c>
      <c r="G28" s="34"/>
    </row>
    <row r="29" spans="1:7" ht="15.75" customHeight="1" x14ac:dyDescent="0.25">
      <c r="A29" s="31" t="s">
        <v>86</v>
      </c>
      <c r="B29" s="32" t="s">
        <v>36</v>
      </c>
      <c r="C29" s="105"/>
      <c r="D29" s="27"/>
      <c r="E29" s="28"/>
      <c r="F29" s="29"/>
      <c r="G29" s="30"/>
    </row>
    <row r="30" spans="1:7" s="38" customFormat="1" ht="15.75" x14ac:dyDescent="0.25">
      <c r="A30" s="35" t="s">
        <v>37</v>
      </c>
      <c r="B30" s="32"/>
      <c r="C30" s="108">
        <v>7024.7000000000007</v>
      </c>
      <c r="D30" s="36">
        <f>SUM(D25:D29)</f>
        <v>6896.2000000000007</v>
      </c>
      <c r="E30" s="28">
        <f t="shared" si="0"/>
        <v>-128.5</v>
      </c>
      <c r="F30" s="29">
        <f t="shared" si="1"/>
        <v>98.170740387489857</v>
      </c>
      <c r="G30" s="37"/>
    </row>
    <row r="31" spans="1:7" s="38" customFormat="1" ht="15.75" x14ac:dyDescent="0.25">
      <c r="A31" s="35"/>
      <c r="B31" s="32"/>
      <c r="C31" s="108"/>
      <c r="D31" s="36"/>
      <c r="E31" s="28"/>
      <c r="F31" s="29"/>
      <c r="G31" s="37"/>
    </row>
    <row r="32" spans="1:7" ht="15.75" customHeight="1" x14ac:dyDescent="0.25">
      <c r="A32" s="39" t="s">
        <v>38</v>
      </c>
      <c r="B32" s="40"/>
      <c r="C32" s="120"/>
      <c r="D32" s="41"/>
      <c r="E32" s="28"/>
      <c r="F32" s="29"/>
      <c r="G32" s="42"/>
    </row>
    <row r="33" spans="1:9" ht="15.75" x14ac:dyDescent="0.25">
      <c r="A33" s="43" t="s">
        <v>39</v>
      </c>
      <c r="B33" s="32" t="s">
        <v>40</v>
      </c>
      <c r="C33" s="105">
        <v>3847.6</v>
      </c>
      <c r="D33" s="44">
        <v>3710.2</v>
      </c>
      <c r="E33" s="28">
        <f t="shared" si="0"/>
        <v>-137.40000000000009</v>
      </c>
      <c r="F33" s="29">
        <f t="shared" si="1"/>
        <v>96.428942717538206</v>
      </c>
      <c r="G33" s="30"/>
      <c r="H33" s="45"/>
    </row>
    <row r="34" spans="1:9" ht="15.75" x14ac:dyDescent="0.25">
      <c r="A34" s="46" t="s">
        <v>41</v>
      </c>
      <c r="B34" s="32"/>
      <c r="C34" s="105">
        <v>3383.8</v>
      </c>
      <c r="D34" s="44">
        <v>3182.5</v>
      </c>
      <c r="E34" s="28">
        <f t="shared" si="0"/>
        <v>-201.30000000000018</v>
      </c>
      <c r="F34" s="29">
        <f t="shared" si="1"/>
        <v>94.051066847922442</v>
      </c>
      <c r="G34" s="30"/>
    </row>
    <row r="35" spans="1:9" ht="15.75" x14ac:dyDescent="0.25">
      <c r="A35" s="43" t="s">
        <v>42</v>
      </c>
      <c r="B35" s="32" t="s">
        <v>43</v>
      </c>
      <c r="C35" s="105">
        <v>816.20000000000016</v>
      </c>
      <c r="D35" s="44">
        <v>816.3</v>
      </c>
      <c r="E35" s="28">
        <f t="shared" si="0"/>
        <v>9.9999999999795364E-2</v>
      </c>
      <c r="F35" s="29">
        <f t="shared" si="1"/>
        <v>100.01225189904433</v>
      </c>
      <c r="G35" s="30"/>
      <c r="H35" s="45"/>
    </row>
    <row r="36" spans="1:9" ht="15.75" x14ac:dyDescent="0.25">
      <c r="A36" s="46" t="s">
        <v>41</v>
      </c>
      <c r="B36" s="32"/>
      <c r="C36" s="105">
        <v>757.7</v>
      </c>
      <c r="D36" s="44">
        <v>743.2</v>
      </c>
      <c r="E36" s="28">
        <f t="shared" si="0"/>
        <v>-14.5</v>
      </c>
      <c r="F36" s="29">
        <f t="shared" si="1"/>
        <v>98.086313844529499</v>
      </c>
      <c r="G36" s="30"/>
    </row>
    <row r="37" spans="1:9" ht="15.75" x14ac:dyDescent="0.25">
      <c r="A37" s="43" t="s">
        <v>44</v>
      </c>
      <c r="B37" s="32" t="s">
        <v>45</v>
      </c>
      <c r="C37" s="105">
        <v>1347.1999999999998</v>
      </c>
      <c r="D37" s="44">
        <f>D38+234.4+99.1</f>
        <v>1497.5</v>
      </c>
      <c r="E37" s="28">
        <f t="shared" si="0"/>
        <v>150.30000000000018</v>
      </c>
      <c r="F37" s="29">
        <f t="shared" si="1"/>
        <v>111.15647268408553</v>
      </c>
      <c r="G37" s="30"/>
      <c r="H37" s="45"/>
    </row>
    <row r="38" spans="1:9" ht="15.75" x14ac:dyDescent="0.25">
      <c r="A38" s="46" t="s">
        <v>41</v>
      </c>
      <c r="B38" s="32"/>
      <c r="C38" s="105">
        <v>1035.8</v>
      </c>
      <c r="D38" s="44">
        <v>1164</v>
      </c>
      <c r="E38" s="28">
        <f t="shared" si="0"/>
        <v>128.20000000000005</v>
      </c>
      <c r="F38" s="29">
        <f t="shared" si="1"/>
        <v>112.37690673875267</v>
      </c>
      <c r="G38" s="30"/>
    </row>
    <row r="39" spans="1:9" ht="15.75" x14ac:dyDescent="0.25">
      <c r="A39" s="43" t="s">
        <v>46</v>
      </c>
      <c r="B39" s="32" t="s">
        <v>47</v>
      </c>
      <c r="C39" s="105"/>
      <c r="D39" s="44"/>
      <c r="E39" s="28"/>
      <c r="F39" s="29"/>
      <c r="G39" s="30"/>
      <c r="H39" s="45"/>
    </row>
    <row r="40" spans="1:9" ht="15.75" x14ac:dyDescent="0.25">
      <c r="A40" s="46" t="s">
        <v>41</v>
      </c>
      <c r="B40" s="32"/>
      <c r="C40" s="105"/>
      <c r="D40" s="44"/>
      <c r="E40" s="28"/>
      <c r="F40" s="29"/>
      <c r="G40" s="30"/>
      <c r="H40" s="45"/>
      <c r="I40" s="45"/>
    </row>
    <row r="41" spans="1:9" ht="15.75" x14ac:dyDescent="0.25">
      <c r="A41" s="47" t="s">
        <v>48</v>
      </c>
      <c r="B41" s="32" t="s">
        <v>49</v>
      </c>
      <c r="C41" s="105">
        <v>311.29999999999995</v>
      </c>
      <c r="D41" s="48">
        <f>D42+79.3+55.8</f>
        <v>348.40000000000003</v>
      </c>
      <c r="E41" s="28">
        <f t="shared" si="0"/>
        <v>37.10000000000008</v>
      </c>
      <c r="F41" s="29">
        <f t="shared" si="1"/>
        <v>111.91776421458404</v>
      </c>
      <c r="G41" s="30"/>
      <c r="H41" s="45"/>
    </row>
    <row r="42" spans="1:9" ht="15.75" x14ac:dyDescent="0.25">
      <c r="A42" s="46" t="s">
        <v>41</v>
      </c>
      <c r="B42" s="32"/>
      <c r="C42" s="105">
        <v>190.10000000000002</v>
      </c>
      <c r="D42" s="48">
        <v>213.3</v>
      </c>
      <c r="E42" s="28">
        <f t="shared" si="0"/>
        <v>23.199999999999989</v>
      </c>
      <c r="F42" s="29">
        <f t="shared" si="1"/>
        <v>112.20410310362968</v>
      </c>
      <c r="G42" s="30"/>
      <c r="H42" s="45"/>
    </row>
    <row r="43" spans="1:9" s="52" customFormat="1" ht="35.25" customHeight="1" x14ac:dyDescent="0.25">
      <c r="A43" s="49" t="s">
        <v>50</v>
      </c>
      <c r="B43" s="50"/>
      <c r="C43" s="108">
        <v>453.40000000000003</v>
      </c>
      <c r="D43" s="126">
        <f>D44+D46+D48+D52</f>
        <v>266</v>
      </c>
      <c r="E43" s="28">
        <f t="shared" si="0"/>
        <v>-187.40000000000003</v>
      </c>
      <c r="F43" s="29">
        <f t="shared" si="1"/>
        <v>58.667842964269958</v>
      </c>
      <c r="G43" s="37"/>
      <c r="H43" s="51"/>
    </row>
    <row r="44" spans="1:9" s="52" customFormat="1" ht="15.75" customHeight="1" x14ac:dyDescent="0.25">
      <c r="A44" s="25" t="s">
        <v>51</v>
      </c>
      <c r="B44" s="32" t="s">
        <v>52</v>
      </c>
      <c r="C44" s="128">
        <v>38.200000000000003</v>
      </c>
      <c r="D44" s="44">
        <f>D45</f>
        <v>24.2</v>
      </c>
      <c r="E44" s="28">
        <f t="shared" si="0"/>
        <v>-14.000000000000004</v>
      </c>
      <c r="F44" s="29">
        <f t="shared" si="1"/>
        <v>63.350785340314133</v>
      </c>
      <c r="G44" s="53"/>
      <c r="H44" s="51"/>
    </row>
    <row r="45" spans="1:9" s="52" customFormat="1" ht="15.75" customHeight="1" x14ac:dyDescent="0.25">
      <c r="A45" s="46" t="s">
        <v>41</v>
      </c>
      <c r="B45" s="32"/>
      <c r="C45" s="128">
        <v>38.200000000000003</v>
      </c>
      <c r="D45" s="44">
        <v>24.2</v>
      </c>
      <c r="E45" s="28">
        <f t="shared" si="0"/>
        <v>-14.000000000000004</v>
      </c>
      <c r="F45" s="29">
        <f t="shared" si="1"/>
        <v>63.350785340314133</v>
      </c>
      <c r="G45" s="53"/>
      <c r="H45" s="51"/>
    </row>
    <row r="46" spans="1:9" s="52" customFormat="1" ht="15.75" customHeight="1" x14ac:dyDescent="0.25">
      <c r="A46" s="25" t="s">
        <v>53</v>
      </c>
      <c r="B46" s="32" t="s">
        <v>54</v>
      </c>
      <c r="C46" s="128">
        <v>1.2</v>
      </c>
      <c r="D46" s="44">
        <f>D47+2.6+1.8</f>
        <v>5</v>
      </c>
      <c r="E46" s="28">
        <f t="shared" si="0"/>
        <v>3.8</v>
      </c>
      <c r="F46" s="29">
        <f t="shared" si="1"/>
        <v>416.66666666666669</v>
      </c>
      <c r="G46" s="53"/>
      <c r="H46" s="51"/>
    </row>
    <row r="47" spans="1:9" s="52" customFormat="1" ht="15.75" customHeight="1" x14ac:dyDescent="0.25">
      <c r="A47" s="46" t="s">
        <v>41</v>
      </c>
      <c r="B47" s="32"/>
      <c r="C47" s="128">
        <v>1.2</v>
      </c>
      <c r="D47" s="44">
        <v>0.6</v>
      </c>
      <c r="E47" s="28">
        <f t="shared" si="0"/>
        <v>-0.6</v>
      </c>
      <c r="F47" s="29">
        <f t="shared" si="1"/>
        <v>50</v>
      </c>
      <c r="G47" s="53"/>
      <c r="H47" s="51"/>
    </row>
    <row r="48" spans="1:9" s="52" customFormat="1" ht="15.75" customHeight="1" x14ac:dyDescent="0.25">
      <c r="A48" s="25" t="s">
        <v>55</v>
      </c>
      <c r="B48" s="32" t="s">
        <v>56</v>
      </c>
      <c r="C48" s="128">
        <v>400.6</v>
      </c>
      <c r="D48" s="44">
        <f>D49+14</f>
        <v>233.5</v>
      </c>
      <c r="E48" s="28">
        <f t="shared" si="0"/>
        <v>-167.10000000000002</v>
      </c>
      <c r="F48" s="29">
        <f t="shared" si="1"/>
        <v>58.287568647029453</v>
      </c>
      <c r="G48" s="53"/>
      <c r="H48" s="51"/>
    </row>
    <row r="49" spans="1:10" s="52" customFormat="1" ht="15.75" customHeight="1" x14ac:dyDescent="0.25">
      <c r="A49" s="46" t="s">
        <v>41</v>
      </c>
      <c r="B49" s="32"/>
      <c r="C49" s="128">
        <v>400.6</v>
      </c>
      <c r="D49" s="44">
        <v>219.5</v>
      </c>
      <c r="E49" s="28">
        <f t="shared" si="0"/>
        <v>-181.10000000000002</v>
      </c>
      <c r="F49" s="29">
        <f t="shared" si="1"/>
        <v>54.792810783824265</v>
      </c>
      <c r="G49" s="53"/>
      <c r="H49" s="51"/>
    </row>
    <row r="50" spans="1:10" s="52" customFormat="1" ht="15.75" customHeight="1" x14ac:dyDescent="0.25">
      <c r="A50" s="25" t="s">
        <v>57</v>
      </c>
      <c r="B50" s="32" t="s">
        <v>58</v>
      </c>
      <c r="C50" s="110"/>
      <c r="D50" s="44"/>
      <c r="E50" s="28">
        <f t="shared" si="0"/>
        <v>0</v>
      </c>
      <c r="F50" s="29"/>
      <c r="G50" s="53"/>
      <c r="H50" s="51"/>
      <c r="J50" s="54"/>
    </row>
    <row r="51" spans="1:10" s="52" customFormat="1" ht="15.75" customHeight="1" x14ac:dyDescent="0.25">
      <c r="A51" s="46" t="s">
        <v>41</v>
      </c>
      <c r="B51" s="32"/>
      <c r="C51" s="110"/>
      <c r="D51" s="44"/>
      <c r="E51" s="28">
        <f t="shared" si="0"/>
        <v>0</v>
      </c>
      <c r="F51" s="29"/>
      <c r="G51" s="53"/>
      <c r="H51" s="51"/>
      <c r="J51" s="54"/>
    </row>
    <row r="52" spans="1:10" ht="15.75" customHeight="1" x14ac:dyDescent="0.25">
      <c r="A52" s="43" t="s">
        <v>59</v>
      </c>
      <c r="B52" s="32" t="s">
        <v>60</v>
      </c>
      <c r="C52" s="105">
        <v>13.4</v>
      </c>
      <c r="D52" s="48">
        <f>D53</f>
        <v>3.3</v>
      </c>
      <c r="E52" s="28">
        <f t="shared" si="0"/>
        <v>-10.100000000000001</v>
      </c>
      <c r="F52" s="29">
        <f t="shared" si="1"/>
        <v>24.626865671641792</v>
      </c>
      <c r="G52" s="30"/>
      <c r="H52" s="51"/>
    </row>
    <row r="53" spans="1:10" ht="15.75" customHeight="1" x14ac:dyDescent="0.25">
      <c r="A53" s="46" t="s">
        <v>41</v>
      </c>
      <c r="B53" s="32"/>
      <c r="C53" s="105">
        <v>13.4</v>
      </c>
      <c r="D53" s="48">
        <v>3.3</v>
      </c>
      <c r="E53" s="28">
        <f t="shared" si="0"/>
        <v>-10.100000000000001</v>
      </c>
      <c r="F53" s="29">
        <f t="shared" si="1"/>
        <v>24.626865671641792</v>
      </c>
      <c r="G53" s="30"/>
      <c r="H53" s="51"/>
    </row>
    <row r="54" spans="1:10" ht="15.75" customHeight="1" x14ac:dyDescent="0.25">
      <c r="A54" s="43" t="s">
        <v>61</v>
      </c>
      <c r="B54" s="32" t="s">
        <v>62</v>
      </c>
      <c r="C54" s="105"/>
      <c r="D54" s="48"/>
      <c r="E54" s="28"/>
      <c r="F54" s="29"/>
      <c r="G54" s="30"/>
      <c r="H54" s="51"/>
    </row>
    <row r="55" spans="1:10" ht="15.75" customHeight="1" x14ac:dyDescent="0.25">
      <c r="A55" s="46" t="s">
        <v>41</v>
      </c>
      <c r="B55" s="32"/>
      <c r="C55" s="105"/>
      <c r="D55" s="48"/>
      <c r="E55" s="28"/>
      <c r="F55" s="29"/>
      <c r="G55" s="30"/>
      <c r="H55" s="51"/>
    </row>
    <row r="56" spans="1:10" ht="15.75" customHeight="1" x14ac:dyDescent="0.25">
      <c r="A56" s="43" t="s">
        <v>87</v>
      </c>
      <c r="B56" s="32" t="s">
        <v>63</v>
      </c>
      <c r="C56" s="105">
        <v>249</v>
      </c>
      <c r="D56" s="48">
        <v>239</v>
      </c>
      <c r="E56" s="28">
        <f t="shared" si="0"/>
        <v>-10</v>
      </c>
      <c r="F56" s="29">
        <f t="shared" si="1"/>
        <v>95.98393574297188</v>
      </c>
      <c r="G56" s="30"/>
      <c r="H56" s="51"/>
    </row>
    <row r="57" spans="1:10" ht="15.75" customHeight="1" x14ac:dyDescent="0.25">
      <c r="A57" s="46" t="s">
        <v>41</v>
      </c>
      <c r="B57" s="32"/>
      <c r="C57" s="105">
        <v>0</v>
      </c>
      <c r="D57" s="48"/>
      <c r="E57" s="28">
        <f t="shared" si="0"/>
        <v>0</v>
      </c>
      <c r="F57" s="29"/>
      <c r="G57" s="30"/>
    </row>
    <row r="58" spans="1:10" ht="15.75" customHeight="1" x14ac:dyDescent="0.25">
      <c r="A58" s="55" t="s">
        <v>64</v>
      </c>
      <c r="B58" s="56" t="s">
        <v>65</v>
      </c>
      <c r="C58" s="121">
        <v>0</v>
      </c>
      <c r="D58" s="57"/>
      <c r="E58" s="28">
        <f t="shared" si="0"/>
        <v>0</v>
      </c>
      <c r="F58" s="29"/>
      <c r="G58" s="30"/>
    </row>
    <row r="59" spans="1:10" ht="15.75" customHeight="1" x14ac:dyDescent="0.25">
      <c r="A59" s="46" t="s">
        <v>41</v>
      </c>
      <c r="B59" s="56"/>
      <c r="C59" s="121">
        <v>0</v>
      </c>
      <c r="D59" s="57"/>
      <c r="E59" s="28">
        <f t="shared" si="0"/>
        <v>0</v>
      </c>
      <c r="F59" s="29"/>
      <c r="G59" s="30"/>
    </row>
    <row r="60" spans="1:10" ht="15.75" customHeight="1" x14ac:dyDescent="0.25">
      <c r="A60" s="55"/>
      <c r="B60" s="56"/>
      <c r="C60" s="121">
        <v>0</v>
      </c>
      <c r="D60" s="57"/>
      <c r="E60" s="28"/>
      <c r="F60" s="29"/>
      <c r="G60" s="30"/>
    </row>
    <row r="61" spans="1:10" ht="15.75" customHeight="1" x14ac:dyDescent="0.25">
      <c r="A61" s="58" t="s">
        <v>66</v>
      </c>
      <c r="B61" s="56"/>
      <c r="C61" s="122">
        <v>7024.7</v>
      </c>
      <c r="D61" s="59">
        <f>D33+D35+D37+D41+D43+D56</f>
        <v>6877.4</v>
      </c>
      <c r="E61" s="28">
        <f t="shared" si="0"/>
        <v>-147.30000000000018</v>
      </c>
      <c r="F61" s="29">
        <f t="shared" si="1"/>
        <v>97.903113300212112</v>
      </c>
      <c r="G61" s="37"/>
    </row>
    <row r="62" spans="1:10" ht="15.75" customHeight="1" x14ac:dyDescent="0.25">
      <c r="A62" s="60" t="s">
        <v>67</v>
      </c>
      <c r="B62" s="32"/>
      <c r="C62" s="108">
        <v>0</v>
      </c>
      <c r="D62" s="36"/>
      <c r="E62" s="28"/>
      <c r="F62" s="29"/>
      <c r="G62" s="37"/>
    </row>
    <row r="63" spans="1:10" ht="15.75" customHeight="1" x14ac:dyDescent="0.25">
      <c r="A63" s="61" t="s">
        <v>68</v>
      </c>
      <c r="B63" s="32"/>
      <c r="C63" s="108">
        <v>1203.8999999999992</v>
      </c>
      <c r="D63" s="36">
        <f>D61-D64</f>
        <v>1326.7999999999993</v>
      </c>
      <c r="E63" s="28">
        <f t="shared" si="0"/>
        <v>122.90000000000009</v>
      </c>
      <c r="F63" s="29">
        <f t="shared" si="1"/>
        <v>110.20848907716589</v>
      </c>
      <c r="G63" s="37"/>
    </row>
    <row r="64" spans="1:10" ht="15.75" customHeight="1" x14ac:dyDescent="0.25">
      <c r="A64" s="61" t="s">
        <v>69</v>
      </c>
      <c r="B64" s="32"/>
      <c r="C64" s="108">
        <v>5820.8</v>
      </c>
      <c r="D64" s="36">
        <f>D34+D36+D38+D42+D45+D47+D49+D53</f>
        <v>5550.6</v>
      </c>
      <c r="E64" s="28">
        <f t="shared" si="0"/>
        <v>-270.19999999999982</v>
      </c>
      <c r="F64" s="29">
        <f t="shared" si="1"/>
        <v>95.358026388125353</v>
      </c>
      <c r="G64" s="37"/>
    </row>
    <row r="65" spans="1:8" ht="15.75" customHeight="1" x14ac:dyDescent="0.25">
      <c r="A65" s="62"/>
      <c r="B65" s="32"/>
      <c r="C65" s="108"/>
      <c r="D65" s="36"/>
      <c r="E65" s="28"/>
      <c r="F65" s="29"/>
      <c r="G65" s="37"/>
    </row>
    <row r="66" spans="1:8" s="38" customFormat="1" ht="29.25" customHeight="1" x14ac:dyDescent="0.25">
      <c r="A66" s="63" t="s">
        <v>70</v>
      </c>
      <c r="B66" s="64" t="s">
        <v>71</v>
      </c>
      <c r="C66" s="111">
        <f>C30-C61</f>
        <v>0</v>
      </c>
      <c r="D66" s="65"/>
      <c r="E66" s="28"/>
      <c r="F66" s="29"/>
      <c r="G66" s="66"/>
      <c r="H66" s="67"/>
    </row>
    <row r="67" spans="1:8" s="52" customFormat="1" ht="15.75" customHeight="1" x14ac:dyDescent="0.25">
      <c r="A67" s="68" t="s">
        <v>72</v>
      </c>
      <c r="B67" s="69" t="s">
        <v>73</v>
      </c>
      <c r="C67" s="123"/>
      <c r="D67" s="70"/>
      <c r="E67" s="28"/>
      <c r="F67" s="29"/>
      <c r="G67" s="37"/>
    </row>
    <row r="68" spans="1:8" s="52" customFormat="1" ht="15.75" customHeight="1" x14ac:dyDescent="0.25">
      <c r="A68" s="25" t="s">
        <v>74</v>
      </c>
      <c r="B68" s="32" t="s">
        <v>75</v>
      </c>
      <c r="C68" s="108"/>
      <c r="D68" s="71"/>
      <c r="E68" s="28"/>
      <c r="F68" s="29"/>
      <c r="G68" s="37"/>
    </row>
    <row r="69" spans="1:8" ht="15.75" x14ac:dyDescent="0.25">
      <c r="A69" s="35"/>
      <c r="B69" s="72"/>
      <c r="C69" s="108"/>
      <c r="D69" s="71"/>
      <c r="E69" s="73"/>
      <c r="F69" s="29"/>
      <c r="G69" s="37"/>
    </row>
    <row r="70" spans="1:8" s="52" customFormat="1" ht="15.75" customHeight="1" x14ac:dyDescent="0.25">
      <c r="A70" s="74" t="s">
        <v>94</v>
      </c>
      <c r="B70" s="40"/>
      <c r="C70" s="112"/>
      <c r="D70" s="71"/>
      <c r="E70" s="75"/>
      <c r="F70" s="29"/>
      <c r="G70" s="76"/>
    </row>
    <row r="71" spans="1:8" s="38" customFormat="1" ht="15.75" customHeight="1" x14ac:dyDescent="0.25">
      <c r="A71" s="77" t="s">
        <v>76</v>
      </c>
      <c r="B71" s="78">
        <v>510</v>
      </c>
      <c r="C71" s="124">
        <v>39</v>
      </c>
      <c r="D71" s="127">
        <v>39</v>
      </c>
      <c r="E71" s="79"/>
      <c r="F71" s="29"/>
      <c r="G71" s="80"/>
    </row>
    <row r="72" spans="1:8" s="52" customFormat="1" ht="15.75" customHeight="1" x14ac:dyDescent="0.25">
      <c r="A72" s="25" t="s">
        <v>77</v>
      </c>
      <c r="B72" s="40">
        <v>520</v>
      </c>
      <c r="C72" s="125">
        <v>597</v>
      </c>
      <c r="D72" s="71">
        <v>597</v>
      </c>
      <c r="E72" s="75"/>
      <c r="F72" s="29"/>
      <c r="G72" s="81"/>
    </row>
    <row r="73" spans="1:8" s="52" customFormat="1" ht="15.75" customHeight="1" x14ac:dyDescent="0.25">
      <c r="A73" s="25" t="s">
        <v>78</v>
      </c>
      <c r="B73" s="40">
        <v>530</v>
      </c>
      <c r="C73" s="125"/>
      <c r="D73" s="71"/>
      <c r="E73" s="75"/>
      <c r="F73" s="29"/>
      <c r="G73" s="81"/>
    </row>
    <row r="74" spans="1:8" s="52" customFormat="1" ht="28.5" customHeight="1" x14ac:dyDescent="0.25">
      <c r="A74" s="25" t="s">
        <v>79</v>
      </c>
      <c r="B74" s="40">
        <v>540</v>
      </c>
      <c r="C74" s="109"/>
      <c r="D74" s="44"/>
      <c r="E74" s="82"/>
      <c r="F74" s="29"/>
      <c r="G74" s="83"/>
    </row>
    <row r="75" spans="1:8" ht="16.5" customHeight="1" x14ac:dyDescent="0.25">
      <c r="A75" s="7" t="s">
        <v>80</v>
      </c>
      <c r="B75" s="84"/>
      <c r="C75" s="114"/>
      <c r="D75" s="116">
        <v>71.599999999999994</v>
      </c>
      <c r="E75" s="85"/>
      <c r="F75" s="29"/>
      <c r="G75" s="86"/>
    </row>
    <row r="76" spans="1:8" ht="15.75" x14ac:dyDescent="0.25">
      <c r="A76" s="7" t="s">
        <v>81</v>
      </c>
      <c r="B76" s="87"/>
      <c r="C76" s="115"/>
      <c r="D76" s="88">
        <f>D75+D30-D61</f>
        <v>90.400000000001455</v>
      </c>
      <c r="E76" s="89"/>
      <c r="F76" s="29"/>
      <c r="G76" s="90"/>
    </row>
    <row r="77" spans="1:8" s="96" customFormat="1" ht="15.75" x14ac:dyDescent="0.25">
      <c r="A77" s="91" t="s">
        <v>82</v>
      </c>
      <c r="B77" s="147"/>
      <c r="C77" s="147"/>
      <c r="D77" s="93"/>
      <c r="E77" s="148" t="s">
        <v>83</v>
      </c>
      <c r="F77" s="149"/>
      <c r="G77" s="95"/>
    </row>
    <row r="78" spans="1:8" s="96" customFormat="1" ht="12" x14ac:dyDescent="0.2">
      <c r="A78" s="97" t="s">
        <v>84</v>
      </c>
      <c r="B78" s="98"/>
      <c r="C78" s="98"/>
      <c r="D78" s="98"/>
      <c r="E78" s="98"/>
      <c r="F78" s="98"/>
    </row>
    <row r="79" spans="1:8" x14ac:dyDescent="0.2">
      <c r="B79" s="99"/>
      <c r="C79" s="99"/>
      <c r="D79" s="99"/>
      <c r="E79" s="99"/>
    </row>
    <row r="80" spans="1:8" x14ac:dyDescent="0.2">
      <c r="A80" s="100"/>
      <c r="B80" s="99"/>
      <c r="C80" s="99"/>
      <c r="D80" s="99"/>
      <c r="E80" s="99"/>
    </row>
    <row r="81" spans="1:5" x14ac:dyDescent="0.2">
      <c r="A81" s="100"/>
      <c r="B81" s="99"/>
      <c r="C81" s="99"/>
      <c r="D81" s="99"/>
      <c r="E81" s="99"/>
    </row>
    <row r="82" spans="1:5" x14ac:dyDescent="0.2">
      <c r="A82" s="100"/>
      <c r="B82" s="99"/>
      <c r="C82" s="99"/>
      <c r="D82" s="99"/>
      <c r="E82" s="99"/>
    </row>
    <row r="83" spans="1:5" x14ac:dyDescent="0.2">
      <c r="A83" s="100"/>
      <c r="B83" s="99"/>
      <c r="C83" s="99"/>
      <c r="D83" s="99"/>
      <c r="E83" s="99"/>
    </row>
    <row r="84" spans="1:5" x14ac:dyDescent="0.2">
      <c r="A84" s="100"/>
      <c r="B84" s="99"/>
      <c r="C84" s="99"/>
      <c r="D84" s="99"/>
      <c r="E84" s="99"/>
    </row>
    <row r="85" spans="1:5" x14ac:dyDescent="0.2">
      <c r="A85" s="100"/>
      <c r="B85" s="99"/>
      <c r="C85" s="99"/>
      <c r="D85" s="99"/>
      <c r="E85" s="99"/>
    </row>
    <row r="86" spans="1:5" x14ac:dyDescent="0.2">
      <c r="A86" s="100"/>
      <c r="B86" s="99"/>
      <c r="C86" s="99"/>
      <c r="D86" s="99"/>
      <c r="E86" s="99"/>
    </row>
    <row r="87" spans="1:5" x14ac:dyDescent="0.2">
      <c r="A87" s="100"/>
      <c r="B87" s="99"/>
      <c r="C87" s="99"/>
      <c r="D87" s="99"/>
      <c r="E87" s="99"/>
    </row>
    <row r="88" spans="1:5" x14ac:dyDescent="0.2">
      <c r="A88" s="100"/>
      <c r="B88" s="99"/>
      <c r="C88" s="99"/>
      <c r="D88" s="99"/>
      <c r="E88" s="99"/>
    </row>
    <row r="89" spans="1:5" x14ac:dyDescent="0.2">
      <c r="A89" s="100"/>
      <c r="B89" s="99"/>
      <c r="C89" s="99"/>
      <c r="D89" s="99"/>
      <c r="E89" s="99"/>
    </row>
    <row r="90" spans="1:5" x14ac:dyDescent="0.2">
      <c r="A90" s="100"/>
      <c r="B90" s="99"/>
      <c r="C90" s="99"/>
      <c r="D90" s="99"/>
      <c r="E90" s="99"/>
    </row>
    <row r="91" spans="1:5" x14ac:dyDescent="0.2">
      <c r="A91" s="100"/>
      <c r="B91" s="99"/>
      <c r="C91" s="99"/>
      <c r="D91" s="99"/>
      <c r="E91" s="99"/>
    </row>
    <row r="92" spans="1:5" x14ac:dyDescent="0.2">
      <c r="A92" s="100"/>
      <c r="B92" s="99"/>
      <c r="C92" s="99"/>
      <c r="D92" s="99"/>
      <c r="E92" s="99"/>
    </row>
    <row r="93" spans="1:5" x14ac:dyDescent="0.2">
      <c r="A93" s="100"/>
      <c r="B93" s="99"/>
      <c r="C93" s="99"/>
      <c r="D93" s="99"/>
      <c r="E93" s="99"/>
    </row>
    <row r="94" spans="1:5" x14ac:dyDescent="0.2">
      <c r="A94" s="100"/>
      <c r="B94" s="99"/>
      <c r="C94" s="99"/>
      <c r="D94" s="99"/>
      <c r="E94" s="99"/>
    </row>
    <row r="95" spans="1:5" x14ac:dyDescent="0.2">
      <c r="A95" s="101"/>
    </row>
    <row r="96" spans="1:5" x14ac:dyDescent="0.2">
      <c r="A96" s="101"/>
    </row>
    <row r="97" spans="1:1" x14ac:dyDescent="0.2">
      <c r="A97" s="101"/>
    </row>
    <row r="98" spans="1:1" x14ac:dyDescent="0.2">
      <c r="A98" s="101"/>
    </row>
    <row r="99" spans="1:1" x14ac:dyDescent="0.2">
      <c r="A99" s="101"/>
    </row>
    <row r="100" spans="1:1" x14ac:dyDescent="0.2">
      <c r="A100" s="101"/>
    </row>
    <row r="101" spans="1:1" x14ac:dyDescent="0.2">
      <c r="A101" s="101"/>
    </row>
    <row r="102" spans="1:1" x14ac:dyDescent="0.2">
      <c r="A102" s="101"/>
    </row>
    <row r="103" spans="1:1" x14ac:dyDescent="0.2">
      <c r="A103" s="101"/>
    </row>
    <row r="104" spans="1:1" x14ac:dyDescent="0.2">
      <c r="A104" s="101"/>
    </row>
    <row r="105" spans="1:1" x14ac:dyDescent="0.2">
      <c r="A105" s="101"/>
    </row>
    <row r="106" spans="1:1" x14ac:dyDescent="0.2">
      <c r="A106" s="101"/>
    </row>
    <row r="107" spans="1:1" x14ac:dyDescent="0.2">
      <c r="A107" s="101"/>
    </row>
    <row r="108" spans="1:1" x14ac:dyDescent="0.2">
      <c r="A108" s="101"/>
    </row>
    <row r="109" spans="1:1" x14ac:dyDescent="0.2">
      <c r="A109" s="101"/>
    </row>
    <row r="110" spans="1:1" x14ac:dyDescent="0.2">
      <c r="A110" s="101"/>
    </row>
    <row r="111" spans="1:1" x14ac:dyDescent="0.2">
      <c r="A111" s="101"/>
    </row>
    <row r="112" spans="1:1" x14ac:dyDescent="0.2">
      <c r="A112" s="101"/>
    </row>
    <row r="113" spans="1:1" x14ac:dyDescent="0.2">
      <c r="A113" s="101"/>
    </row>
    <row r="114" spans="1:1" x14ac:dyDescent="0.2">
      <c r="A114" s="101"/>
    </row>
    <row r="115" spans="1:1" x14ac:dyDescent="0.2">
      <c r="A115" s="101"/>
    </row>
    <row r="116" spans="1:1" x14ac:dyDescent="0.2">
      <c r="A116" s="101"/>
    </row>
    <row r="117" spans="1:1" x14ac:dyDescent="0.2">
      <c r="A117" s="101"/>
    </row>
    <row r="118" spans="1:1" x14ac:dyDescent="0.2">
      <c r="A118" s="101"/>
    </row>
    <row r="119" spans="1:1" x14ac:dyDescent="0.2">
      <c r="A119" s="101"/>
    </row>
    <row r="120" spans="1:1" x14ac:dyDescent="0.2">
      <c r="A120" s="101"/>
    </row>
    <row r="121" spans="1:1" x14ac:dyDescent="0.2">
      <c r="A121" s="101"/>
    </row>
    <row r="122" spans="1:1" x14ac:dyDescent="0.2">
      <c r="A122" s="101"/>
    </row>
    <row r="123" spans="1:1" x14ac:dyDescent="0.2">
      <c r="A123" s="101"/>
    </row>
    <row r="124" spans="1:1" x14ac:dyDescent="0.2">
      <c r="A124" s="101"/>
    </row>
    <row r="125" spans="1:1" x14ac:dyDescent="0.2">
      <c r="A125" s="101"/>
    </row>
    <row r="126" spans="1:1" x14ac:dyDescent="0.2">
      <c r="A126" s="101"/>
    </row>
    <row r="127" spans="1:1" x14ac:dyDescent="0.2">
      <c r="A127" s="101"/>
    </row>
    <row r="128" spans="1:1" x14ac:dyDescent="0.2">
      <c r="A128" s="101"/>
    </row>
    <row r="129" spans="1:1" x14ac:dyDescent="0.2">
      <c r="A129" s="101"/>
    </row>
    <row r="130" spans="1:1" x14ac:dyDescent="0.2">
      <c r="A130" s="101"/>
    </row>
    <row r="131" spans="1:1" x14ac:dyDescent="0.2">
      <c r="A131" s="101"/>
    </row>
    <row r="132" spans="1:1" x14ac:dyDescent="0.2">
      <c r="A132" s="101"/>
    </row>
    <row r="133" spans="1:1" x14ac:dyDescent="0.2">
      <c r="A133" s="101"/>
    </row>
    <row r="134" spans="1:1" x14ac:dyDescent="0.2">
      <c r="A134" s="101"/>
    </row>
    <row r="135" spans="1:1" x14ac:dyDescent="0.2">
      <c r="A135" s="101"/>
    </row>
    <row r="136" spans="1:1" x14ac:dyDescent="0.2">
      <c r="A136" s="101"/>
    </row>
    <row r="137" spans="1:1" x14ac:dyDescent="0.2">
      <c r="A137" s="101"/>
    </row>
    <row r="138" spans="1:1" x14ac:dyDescent="0.2">
      <c r="A138" s="101"/>
    </row>
    <row r="139" spans="1:1" x14ac:dyDescent="0.2">
      <c r="A139" s="101"/>
    </row>
    <row r="140" spans="1:1" x14ac:dyDescent="0.2">
      <c r="A140" s="101"/>
    </row>
    <row r="141" spans="1:1" x14ac:dyDescent="0.2">
      <c r="A141" s="101"/>
    </row>
    <row r="142" spans="1:1" x14ac:dyDescent="0.2">
      <c r="A142" s="101"/>
    </row>
    <row r="143" spans="1:1" x14ac:dyDescent="0.2">
      <c r="A143" s="101"/>
    </row>
    <row r="144" spans="1:1" x14ac:dyDescent="0.2">
      <c r="A144" s="101"/>
    </row>
    <row r="145" spans="1:1" x14ac:dyDescent="0.2">
      <c r="A145" s="101"/>
    </row>
    <row r="146" spans="1:1" x14ac:dyDescent="0.2">
      <c r="A146" s="101"/>
    </row>
    <row r="147" spans="1:1" x14ac:dyDescent="0.2">
      <c r="A147" s="101"/>
    </row>
    <row r="148" spans="1:1" x14ac:dyDescent="0.2">
      <c r="A148" s="101"/>
    </row>
    <row r="149" spans="1:1" x14ac:dyDescent="0.2">
      <c r="A149" s="101"/>
    </row>
    <row r="150" spans="1:1" x14ac:dyDescent="0.2">
      <c r="A150" s="101"/>
    </row>
    <row r="151" spans="1:1" x14ac:dyDescent="0.2">
      <c r="A151" s="101"/>
    </row>
    <row r="152" spans="1:1" x14ac:dyDescent="0.2">
      <c r="A152" s="101"/>
    </row>
    <row r="153" spans="1:1" x14ac:dyDescent="0.2">
      <c r="A153" s="101"/>
    </row>
    <row r="154" spans="1:1" x14ac:dyDescent="0.2">
      <c r="A154" s="101"/>
    </row>
    <row r="155" spans="1:1" x14ac:dyDescent="0.2">
      <c r="A155" s="101"/>
    </row>
    <row r="156" spans="1:1" x14ac:dyDescent="0.2">
      <c r="A156" s="101"/>
    </row>
    <row r="157" spans="1:1" x14ac:dyDescent="0.2">
      <c r="A157" s="101"/>
    </row>
    <row r="158" spans="1:1" x14ac:dyDescent="0.2">
      <c r="A158" s="101"/>
    </row>
    <row r="159" spans="1:1" x14ac:dyDescent="0.2">
      <c r="A159" s="101"/>
    </row>
    <row r="160" spans="1:1" x14ac:dyDescent="0.2">
      <c r="A160" s="101"/>
    </row>
    <row r="161" spans="1:1" x14ac:dyDescent="0.2">
      <c r="A161" s="101"/>
    </row>
    <row r="162" spans="1:1" x14ac:dyDescent="0.2">
      <c r="A162" s="101"/>
    </row>
    <row r="163" spans="1:1" x14ac:dyDescent="0.2">
      <c r="A163" s="101"/>
    </row>
    <row r="164" spans="1:1" x14ac:dyDescent="0.2">
      <c r="A164" s="101"/>
    </row>
    <row r="165" spans="1:1" x14ac:dyDescent="0.2">
      <c r="A165" s="101"/>
    </row>
    <row r="166" spans="1:1" x14ac:dyDescent="0.2">
      <c r="A166" s="101"/>
    </row>
    <row r="167" spans="1:1" x14ac:dyDescent="0.2">
      <c r="A167" s="101"/>
    </row>
    <row r="168" spans="1:1" x14ac:dyDescent="0.2">
      <c r="A168" s="101"/>
    </row>
    <row r="169" spans="1:1" x14ac:dyDescent="0.2">
      <c r="A169" s="101"/>
    </row>
    <row r="170" spans="1:1" x14ac:dyDescent="0.2">
      <c r="A170" s="101"/>
    </row>
    <row r="171" spans="1:1" x14ac:dyDescent="0.2">
      <c r="A171" s="101"/>
    </row>
    <row r="172" spans="1:1" x14ac:dyDescent="0.2">
      <c r="A172" s="101"/>
    </row>
    <row r="173" spans="1:1" x14ac:dyDescent="0.2">
      <c r="A173" s="101"/>
    </row>
    <row r="174" spans="1:1" x14ac:dyDescent="0.2">
      <c r="A174" s="101"/>
    </row>
    <row r="175" spans="1:1" x14ac:dyDescent="0.2">
      <c r="A175" s="101"/>
    </row>
    <row r="176" spans="1:1" x14ac:dyDescent="0.2">
      <c r="A176" s="101"/>
    </row>
    <row r="177" spans="1:1" x14ac:dyDescent="0.2">
      <c r="A177" s="101"/>
    </row>
    <row r="178" spans="1:1" x14ac:dyDescent="0.2">
      <c r="A178" s="101"/>
    </row>
    <row r="179" spans="1:1" x14ac:dyDescent="0.2">
      <c r="A179" s="101"/>
    </row>
    <row r="180" spans="1:1" x14ac:dyDescent="0.2">
      <c r="A180" s="101"/>
    </row>
    <row r="181" spans="1:1" x14ac:dyDescent="0.2">
      <c r="A181" s="101"/>
    </row>
    <row r="182" spans="1:1" x14ac:dyDescent="0.2">
      <c r="A182" s="101"/>
    </row>
    <row r="183" spans="1:1" x14ac:dyDescent="0.2">
      <c r="A183" s="101"/>
    </row>
    <row r="184" spans="1:1" x14ac:dyDescent="0.2">
      <c r="A184" s="101"/>
    </row>
    <row r="185" spans="1:1" x14ac:dyDescent="0.2">
      <c r="A185" s="101"/>
    </row>
    <row r="186" spans="1:1" x14ac:dyDescent="0.2">
      <c r="A186" s="101"/>
    </row>
    <row r="187" spans="1:1" x14ac:dyDescent="0.2">
      <c r="A187" s="101"/>
    </row>
    <row r="188" spans="1:1" x14ac:dyDescent="0.2">
      <c r="A188" s="101"/>
    </row>
    <row r="189" spans="1:1" x14ac:dyDescent="0.2">
      <c r="A189" s="101"/>
    </row>
    <row r="190" spans="1:1" x14ac:dyDescent="0.2">
      <c r="A190" s="101"/>
    </row>
    <row r="191" spans="1:1" x14ac:dyDescent="0.2">
      <c r="A191" s="101"/>
    </row>
    <row r="192" spans="1:1" x14ac:dyDescent="0.2">
      <c r="A192" s="101"/>
    </row>
    <row r="193" spans="1:1" x14ac:dyDescent="0.2">
      <c r="A193" s="101"/>
    </row>
    <row r="194" spans="1:1" x14ac:dyDescent="0.2">
      <c r="A194" s="101"/>
    </row>
    <row r="195" spans="1:1" x14ac:dyDescent="0.2">
      <c r="A195" s="101"/>
    </row>
    <row r="196" spans="1:1" x14ac:dyDescent="0.2">
      <c r="A196" s="101"/>
    </row>
    <row r="197" spans="1:1" x14ac:dyDescent="0.2">
      <c r="A197" s="101"/>
    </row>
    <row r="198" spans="1:1" x14ac:dyDescent="0.2">
      <c r="A198" s="101"/>
    </row>
    <row r="199" spans="1:1" x14ac:dyDescent="0.2">
      <c r="A199" s="101"/>
    </row>
    <row r="200" spans="1:1" x14ac:dyDescent="0.2">
      <c r="A200" s="101"/>
    </row>
    <row r="201" spans="1:1" x14ac:dyDescent="0.2">
      <c r="A201" s="101"/>
    </row>
    <row r="202" spans="1:1" x14ac:dyDescent="0.2">
      <c r="A202" s="101"/>
    </row>
    <row r="203" spans="1:1" x14ac:dyDescent="0.2">
      <c r="A203" s="101"/>
    </row>
    <row r="204" spans="1:1" x14ac:dyDescent="0.2">
      <c r="A204" s="101"/>
    </row>
    <row r="205" spans="1:1" x14ac:dyDescent="0.2">
      <c r="A205" s="101"/>
    </row>
    <row r="206" spans="1:1" x14ac:dyDescent="0.2">
      <c r="A206" s="101"/>
    </row>
    <row r="207" spans="1:1" x14ac:dyDescent="0.2">
      <c r="A207" s="101"/>
    </row>
    <row r="208" spans="1:1" x14ac:dyDescent="0.2">
      <c r="A208" s="101"/>
    </row>
    <row r="209" spans="1:1" x14ac:dyDescent="0.2">
      <c r="A209" s="101"/>
    </row>
    <row r="210" spans="1:1" x14ac:dyDescent="0.2">
      <c r="A210" s="101"/>
    </row>
    <row r="211" spans="1:1" x14ac:dyDescent="0.2">
      <c r="A211" s="101"/>
    </row>
    <row r="212" spans="1:1" x14ac:dyDescent="0.2">
      <c r="A212" s="101"/>
    </row>
    <row r="213" spans="1:1" x14ac:dyDescent="0.2">
      <c r="A213" s="101"/>
    </row>
    <row r="214" spans="1:1" x14ac:dyDescent="0.2">
      <c r="A214" s="101"/>
    </row>
    <row r="215" spans="1:1" x14ac:dyDescent="0.2">
      <c r="A215" s="101"/>
    </row>
    <row r="216" spans="1:1" x14ac:dyDescent="0.2">
      <c r="A216" s="101"/>
    </row>
    <row r="217" spans="1:1" x14ac:dyDescent="0.2">
      <c r="A217" s="101"/>
    </row>
    <row r="218" spans="1:1" x14ac:dyDescent="0.2">
      <c r="A218" s="101"/>
    </row>
    <row r="219" spans="1:1" x14ac:dyDescent="0.2">
      <c r="A219" s="101"/>
    </row>
    <row r="220" spans="1:1" x14ac:dyDescent="0.2">
      <c r="A220" s="101"/>
    </row>
    <row r="221" spans="1:1" x14ac:dyDescent="0.2">
      <c r="A221" s="101"/>
    </row>
    <row r="222" spans="1:1" x14ac:dyDescent="0.2">
      <c r="A222" s="101"/>
    </row>
    <row r="223" spans="1:1" x14ac:dyDescent="0.2">
      <c r="A223" s="101"/>
    </row>
    <row r="224" spans="1:1" x14ac:dyDescent="0.2">
      <c r="A224" s="101"/>
    </row>
    <row r="225" spans="1:1" x14ac:dyDescent="0.2">
      <c r="A225" s="101"/>
    </row>
    <row r="226" spans="1:1" x14ac:dyDescent="0.2">
      <c r="A226" s="101"/>
    </row>
    <row r="227" spans="1:1" x14ac:dyDescent="0.2">
      <c r="A227" s="101"/>
    </row>
    <row r="228" spans="1:1" x14ac:dyDescent="0.2">
      <c r="A228" s="101"/>
    </row>
    <row r="229" spans="1:1" x14ac:dyDescent="0.2">
      <c r="A229" s="101"/>
    </row>
    <row r="230" spans="1:1" x14ac:dyDescent="0.2">
      <c r="A230" s="101"/>
    </row>
    <row r="231" spans="1:1" x14ac:dyDescent="0.2">
      <c r="A231" s="101"/>
    </row>
    <row r="232" spans="1:1" x14ac:dyDescent="0.2">
      <c r="A232" s="101"/>
    </row>
    <row r="233" spans="1:1" x14ac:dyDescent="0.2">
      <c r="A233" s="101"/>
    </row>
    <row r="234" spans="1:1" x14ac:dyDescent="0.2">
      <c r="A234" s="101"/>
    </row>
    <row r="235" spans="1:1" x14ac:dyDescent="0.2">
      <c r="A235" s="101"/>
    </row>
    <row r="236" spans="1:1" x14ac:dyDescent="0.2">
      <c r="A236" s="101"/>
    </row>
    <row r="237" spans="1:1" x14ac:dyDescent="0.2">
      <c r="A237" s="101"/>
    </row>
    <row r="238" spans="1:1" x14ac:dyDescent="0.2">
      <c r="A238" s="101"/>
    </row>
    <row r="239" spans="1:1" x14ac:dyDescent="0.2">
      <c r="A239" s="101"/>
    </row>
    <row r="240" spans="1:1" x14ac:dyDescent="0.2">
      <c r="A240" s="101"/>
    </row>
    <row r="241" spans="1:1" x14ac:dyDescent="0.2">
      <c r="A241" s="101"/>
    </row>
    <row r="242" spans="1:1" x14ac:dyDescent="0.2">
      <c r="A242" s="101"/>
    </row>
    <row r="243" spans="1:1" x14ac:dyDescent="0.2">
      <c r="A243" s="101"/>
    </row>
    <row r="244" spans="1:1" x14ac:dyDescent="0.2">
      <c r="A244" s="101"/>
    </row>
    <row r="245" spans="1:1" x14ac:dyDescent="0.2">
      <c r="A245" s="101"/>
    </row>
    <row r="246" spans="1:1" x14ac:dyDescent="0.2">
      <c r="A246" s="101"/>
    </row>
    <row r="247" spans="1:1" x14ac:dyDescent="0.2">
      <c r="A247" s="101"/>
    </row>
  </sheetData>
  <mergeCells count="24">
    <mergeCell ref="B77:C77"/>
    <mergeCell ref="E77:F77"/>
    <mergeCell ref="A19:F19"/>
    <mergeCell ref="A20:F20"/>
    <mergeCell ref="A21:F21"/>
    <mergeCell ref="A22:A23"/>
    <mergeCell ref="B22:B23"/>
    <mergeCell ref="C22:C23"/>
    <mergeCell ref="D22:D23"/>
    <mergeCell ref="E22:E23"/>
    <mergeCell ref="F22:F23"/>
    <mergeCell ref="E3:F3"/>
    <mergeCell ref="A18:F18"/>
    <mergeCell ref="A5:E5"/>
    <mergeCell ref="A6:D6"/>
    <mergeCell ref="B7:D7"/>
    <mergeCell ref="B8:D8"/>
    <mergeCell ref="B9:D9"/>
    <mergeCell ref="B10:D10"/>
    <mergeCell ref="B11:D11"/>
    <mergeCell ref="B12:D12"/>
    <mergeCell ref="B13:F13"/>
    <mergeCell ref="B14:F14"/>
    <mergeCell ref="B15:F15"/>
  </mergeCells>
  <pageMargins left="1.1811023622047245" right="0.39370078740157483" top="0.74803149606299213" bottom="0.74803149606299213" header="0.31496062992125984" footer="0.31496062992125984"/>
  <pageSetup paperSize="9" scale="53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2"/>
  <sheetViews>
    <sheetView workbookViewId="0">
      <selection activeCell="D10" sqref="D10"/>
    </sheetView>
  </sheetViews>
  <sheetFormatPr defaultRowHeight="15" x14ac:dyDescent="0.2"/>
  <cols>
    <col min="1" max="1" width="52.5703125" style="1" customWidth="1"/>
    <col min="2" max="2" width="11.42578125" style="2" customWidth="1"/>
    <col min="3" max="3" width="10.7109375" style="2" customWidth="1"/>
    <col min="4" max="4" width="12.5703125" style="2" customWidth="1"/>
    <col min="5" max="5" width="74.7109375" style="1" customWidth="1"/>
    <col min="6" max="6" width="10.140625" style="1" bestFit="1" customWidth="1"/>
    <col min="7" max="7" width="14.140625" style="1" customWidth="1"/>
    <col min="8" max="256" width="9.140625" style="1"/>
    <col min="257" max="257" width="52.5703125" style="1" customWidth="1"/>
    <col min="258" max="258" width="14.85546875" style="1" customWidth="1"/>
    <col min="259" max="260" width="16.28515625" style="1" customWidth="1"/>
    <col min="261" max="261" width="32.5703125" style="1" customWidth="1"/>
    <col min="262" max="262" width="10.140625" style="1" bestFit="1" customWidth="1"/>
    <col min="263" max="263" width="14.140625" style="1" customWidth="1"/>
    <col min="264" max="512" width="9.140625" style="1"/>
    <col min="513" max="513" width="52.5703125" style="1" customWidth="1"/>
    <col min="514" max="514" width="14.85546875" style="1" customWidth="1"/>
    <col min="515" max="516" width="16.28515625" style="1" customWidth="1"/>
    <col min="517" max="517" width="32.5703125" style="1" customWidth="1"/>
    <col min="518" max="518" width="10.140625" style="1" bestFit="1" customWidth="1"/>
    <col min="519" max="519" width="14.140625" style="1" customWidth="1"/>
    <col min="520" max="768" width="9.140625" style="1"/>
    <col min="769" max="769" width="52.5703125" style="1" customWidth="1"/>
    <col min="770" max="770" width="14.85546875" style="1" customWidth="1"/>
    <col min="771" max="772" width="16.28515625" style="1" customWidth="1"/>
    <col min="773" max="773" width="32.5703125" style="1" customWidth="1"/>
    <col min="774" max="774" width="10.140625" style="1" bestFit="1" customWidth="1"/>
    <col min="775" max="775" width="14.140625" style="1" customWidth="1"/>
    <col min="776" max="1024" width="9.140625" style="1"/>
    <col min="1025" max="1025" width="52.5703125" style="1" customWidth="1"/>
    <col min="1026" max="1026" width="14.85546875" style="1" customWidth="1"/>
    <col min="1027" max="1028" width="16.28515625" style="1" customWidth="1"/>
    <col min="1029" max="1029" width="32.5703125" style="1" customWidth="1"/>
    <col min="1030" max="1030" width="10.140625" style="1" bestFit="1" customWidth="1"/>
    <col min="1031" max="1031" width="14.140625" style="1" customWidth="1"/>
    <col min="1032" max="1280" width="9.140625" style="1"/>
    <col min="1281" max="1281" width="52.5703125" style="1" customWidth="1"/>
    <col min="1282" max="1282" width="14.85546875" style="1" customWidth="1"/>
    <col min="1283" max="1284" width="16.28515625" style="1" customWidth="1"/>
    <col min="1285" max="1285" width="32.5703125" style="1" customWidth="1"/>
    <col min="1286" max="1286" width="10.140625" style="1" bestFit="1" customWidth="1"/>
    <col min="1287" max="1287" width="14.140625" style="1" customWidth="1"/>
    <col min="1288" max="1536" width="9.140625" style="1"/>
    <col min="1537" max="1537" width="52.5703125" style="1" customWidth="1"/>
    <col min="1538" max="1538" width="14.85546875" style="1" customWidth="1"/>
    <col min="1539" max="1540" width="16.28515625" style="1" customWidth="1"/>
    <col min="1541" max="1541" width="32.5703125" style="1" customWidth="1"/>
    <col min="1542" max="1542" width="10.140625" style="1" bestFit="1" customWidth="1"/>
    <col min="1543" max="1543" width="14.140625" style="1" customWidth="1"/>
    <col min="1544" max="1792" width="9.140625" style="1"/>
    <col min="1793" max="1793" width="52.5703125" style="1" customWidth="1"/>
    <col min="1794" max="1794" width="14.85546875" style="1" customWidth="1"/>
    <col min="1795" max="1796" width="16.28515625" style="1" customWidth="1"/>
    <col min="1797" max="1797" width="32.5703125" style="1" customWidth="1"/>
    <col min="1798" max="1798" width="10.140625" style="1" bestFit="1" customWidth="1"/>
    <col min="1799" max="1799" width="14.140625" style="1" customWidth="1"/>
    <col min="1800" max="2048" width="9.140625" style="1"/>
    <col min="2049" max="2049" width="52.5703125" style="1" customWidth="1"/>
    <col min="2050" max="2050" width="14.85546875" style="1" customWidth="1"/>
    <col min="2051" max="2052" width="16.28515625" style="1" customWidth="1"/>
    <col min="2053" max="2053" width="32.5703125" style="1" customWidth="1"/>
    <col min="2054" max="2054" width="10.140625" style="1" bestFit="1" customWidth="1"/>
    <col min="2055" max="2055" width="14.140625" style="1" customWidth="1"/>
    <col min="2056" max="2304" width="9.140625" style="1"/>
    <col min="2305" max="2305" width="52.5703125" style="1" customWidth="1"/>
    <col min="2306" max="2306" width="14.85546875" style="1" customWidth="1"/>
    <col min="2307" max="2308" width="16.28515625" style="1" customWidth="1"/>
    <col min="2309" max="2309" width="32.5703125" style="1" customWidth="1"/>
    <col min="2310" max="2310" width="10.140625" style="1" bestFit="1" customWidth="1"/>
    <col min="2311" max="2311" width="14.140625" style="1" customWidth="1"/>
    <col min="2312" max="2560" width="9.140625" style="1"/>
    <col min="2561" max="2561" width="52.5703125" style="1" customWidth="1"/>
    <col min="2562" max="2562" width="14.85546875" style="1" customWidth="1"/>
    <col min="2563" max="2564" width="16.28515625" style="1" customWidth="1"/>
    <col min="2565" max="2565" width="32.5703125" style="1" customWidth="1"/>
    <col min="2566" max="2566" width="10.140625" style="1" bestFit="1" customWidth="1"/>
    <col min="2567" max="2567" width="14.140625" style="1" customWidth="1"/>
    <col min="2568" max="2816" width="9.140625" style="1"/>
    <col min="2817" max="2817" width="52.5703125" style="1" customWidth="1"/>
    <col min="2818" max="2818" width="14.85546875" style="1" customWidth="1"/>
    <col min="2819" max="2820" width="16.28515625" style="1" customWidth="1"/>
    <col min="2821" max="2821" width="32.5703125" style="1" customWidth="1"/>
    <col min="2822" max="2822" width="10.140625" style="1" bestFit="1" customWidth="1"/>
    <col min="2823" max="2823" width="14.140625" style="1" customWidth="1"/>
    <col min="2824" max="3072" width="9.140625" style="1"/>
    <col min="3073" max="3073" width="52.5703125" style="1" customWidth="1"/>
    <col min="3074" max="3074" width="14.85546875" style="1" customWidth="1"/>
    <col min="3075" max="3076" width="16.28515625" style="1" customWidth="1"/>
    <col min="3077" max="3077" width="32.5703125" style="1" customWidth="1"/>
    <col min="3078" max="3078" width="10.140625" style="1" bestFit="1" customWidth="1"/>
    <col min="3079" max="3079" width="14.140625" style="1" customWidth="1"/>
    <col min="3080" max="3328" width="9.140625" style="1"/>
    <col min="3329" max="3329" width="52.5703125" style="1" customWidth="1"/>
    <col min="3330" max="3330" width="14.85546875" style="1" customWidth="1"/>
    <col min="3331" max="3332" width="16.28515625" style="1" customWidth="1"/>
    <col min="3333" max="3333" width="32.5703125" style="1" customWidth="1"/>
    <col min="3334" max="3334" width="10.140625" style="1" bestFit="1" customWidth="1"/>
    <col min="3335" max="3335" width="14.140625" style="1" customWidth="1"/>
    <col min="3336" max="3584" width="9.140625" style="1"/>
    <col min="3585" max="3585" width="52.5703125" style="1" customWidth="1"/>
    <col min="3586" max="3586" width="14.85546875" style="1" customWidth="1"/>
    <col min="3587" max="3588" width="16.28515625" style="1" customWidth="1"/>
    <col min="3589" max="3589" width="32.5703125" style="1" customWidth="1"/>
    <col min="3590" max="3590" width="10.140625" style="1" bestFit="1" customWidth="1"/>
    <col min="3591" max="3591" width="14.140625" style="1" customWidth="1"/>
    <col min="3592" max="3840" width="9.140625" style="1"/>
    <col min="3841" max="3841" width="52.5703125" style="1" customWidth="1"/>
    <col min="3842" max="3842" width="14.85546875" style="1" customWidth="1"/>
    <col min="3843" max="3844" width="16.28515625" style="1" customWidth="1"/>
    <col min="3845" max="3845" width="32.5703125" style="1" customWidth="1"/>
    <col min="3846" max="3846" width="10.140625" style="1" bestFit="1" customWidth="1"/>
    <col min="3847" max="3847" width="14.140625" style="1" customWidth="1"/>
    <col min="3848" max="4096" width="9.140625" style="1"/>
    <col min="4097" max="4097" width="52.5703125" style="1" customWidth="1"/>
    <col min="4098" max="4098" width="14.85546875" style="1" customWidth="1"/>
    <col min="4099" max="4100" width="16.28515625" style="1" customWidth="1"/>
    <col min="4101" max="4101" width="32.5703125" style="1" customWidth="1"/>
    <col min="4102" max="4102" width="10.140625" style="1" bestFit="1" customWidth="1"/>
    <col min="4103" max="4103" width="14.140625" style="1" customWidth="1"/>
    <col min="4104" max="4352" width="9.140625" style="1"/>
    <col min="4353" max="4353" width="52.5703125" style="1" customWidth="1"/>
    <col min="4354" max="4354" width="14.85546875" style="1" customWidth="1"/>
    <col min="4355" max="4356" width="16.28515625" style="1" customWidth="1"/>
    <col min="4357" max="4357" width="32.5703125" style="1" customWidth="1"/>
    <col min="4358" max="4358" width="10.140625" style="1" bestFit="1" customWidth="1"/>
    <col min="4359" max="4359" width="14.140625" style="1" customWidth="1"/>
    <col min="4360" max="4608" width="9.140625" style="1"/>
    <col min="4609" max="4609" width="52.5703125" style="1" customWidth="1"/>
    <col min="4610" max="4610" width="14.85546875" style="1" customWidth="1"/>
    <col min="4611" max="4612" width="16.28515625" style="1" customWidth="1"/>
    <col min="4613" max="4613" width="32.5703125" style="1" customWidth="1"/>
    <col min="4614" max="4614" width="10.140625" style="1" bestFit="1" customWidth="1"/>
    <col min="4615" max="4615" width="14.140625" style="1" customWidth="1"/>
    <col min="4616" max="4864" width="9.140625" style="1"/>
    <col min="4865" max="4865" width="52.5703125" style="1" customWidth="1"/>
    <col min="4866" max="4866" width="14.85546875" style="1" customWidth="1"/>
    <col min="4867" max="4868" width="16.28515625" style="1" customWidth="1"/>
    <col min="4869" max="4869" width="32.5703125" style="1" customWidth="1"/>
    <col min="4870" max="4870" width="10.140625" style="1" bestFit="1" customWidth="1"/>
    <col min="4871" max="4871" width="14.140625" style="1" customWidth="1"/>
    <col min="4872" max="5120" width="9.140625" style="1"/>
    <col min="5121" max="5121" width="52.5703125" style="1" customWidth="1"/>
    <col min="5122" max="5122" width="14.85546875" style="1" customWidth="1"/>
    <col min="5123" max="5124" width="16.28515625" style="1" customWidth="1"/>
    <col min="5125" max="5125" width="32.5703125" style="1" customWidth="1"/>
    <col min="5126" max="5126" width="10.140625" style="1" bestFit="1" customWidth="1"/>
    <col min="5127" max="5127" width="14.140625" style="1" customWidth="1"/>
    <col min="5128" max="5376" width="9.140625" style="1"/>
    <col min="5377" max="5377" width="52.5703125" style="1" customWidth="1"/>
    <col min="5378" max="5378" width="14.85546875" style="1" customWidth="1"/>
    <col min="5379" max="5380" width="16.28515625" style="1" customWidth="1"/>
    <col min="5381" max="5381" width="32.5703125" style="1" customWidth="1"/>
    <col min="5382" max="5382" width="10.140625" style="1" bestFit="1" customWidth="1"/>
    <col min="5383" max="5383" width="14.140625" style="1" customWidth="1"/>
    <col min="5384" max="5632" width="9.140625" style="1"/>
    <col min="5633" max="5633" width="52.5703125" style="1" customWidth="1"/>
    <col min="5634" max="5634" width="14.85546875" style="1" customWidth="1"/>
    <col min="5635" max="5636" width="16.28515625" style="1" customWidth="1"/>
    <col min="5637" max="5637" width="32.5703125" style="1" customWidth="1"/>
    <col min="5638" max="5638" width="10.140625" style="1" bestFit="1" customWidth="1"/>
    <col min="5639" max="5639" width="14.140625" style="1" customWidth="1"/>
    <col min="5640" max="5888" width="9.140625" style="1"/>
    <col min="5889" max="5889" width="52.5703125" style="1" customWidth="1"/>
    <col min="5890" max="5890" width="14.85546875" style="1" customWidth="1"/>
    <col min="5891" max="5892" width="16.28515625" style="1" customWidth="1"/>
    <col min="5893" max="5893" width="32.5703125" style="1" customWidth="1"/>
    <col min="5894" max="5894" width="10.140625" style="1" bestFit="1" customWidth="1"/>
    <col min="5895" max="5895" width="14.140625" style="1" customWidth="1"/>
    <col min="5896" max="6144" width="9.140625" style="1"/>
    <col min="6145" max="6145" width="52.5703125" style="1" customWidth="1"/>
    <col min="6146" max="6146" width="14.85546875" style="1" customWidth="1"/>
    <col min="6147" max="6148" width="16.28515625" style="1" customWidth="1"/>
    <col min="6149" max="6149" width="32.5703125" style="1" customWidth="1"/>
    <col min="6150" max="6150" width="10.140625" style="1" bestFit="1" customWidth="1"/>
    <col min="6151" max="6151" width="14.140625" style="1" customWidth="1"/>
    <col min="6152" max="6400" width="9.140625" style="1"/>
    <col min="6401" max="6401" width="52.5703125" style="1" customWidth="1"/>
    <col min="6402" max="6402" width="14.85546875" style="1" customWidth="1"/>
    <col min="6403" max="6404" width="16.28515625" style="1" customWidth="1"/>
    <col min="6405" max="6405" width="32.5703125" style="1" customWidth="1"/>
    <col min="6406" max="6406" width="10.140625" style="1" bestFit="1" customWidth="1"/>
    <col min="6407" max="6407" width="14.140625" style="1" customWidth="1"/>
    <col min="6408" max="6656" width="9.140625" style="1"/>
    <col min="6657" max="6657" width="52.5703125" style="1" customWidth="1"/>
    <col min="6658" max="6658" width="14.85546875" style="1" customWidth="1"/>
    <col min="6659" max="6660" width="16.28515625" style="1" customWidth="1"/>
    <col min="6661" max="6661" width="32.5703125" style="1" customWidth="1"/>
    <col min="6662" max="6662" width="10.140625" style="1" bestFit="1" customWidth="1"/>
    <col min="6663" max="6663" width="14.140625" style="1" customWidth="1"/>
    <col min="6664" max="6912" width="9.140625" style="1"/>
    <col min="6913" max="6913" width="52.5703125" style="1" customWidth="1"/>
    <col min="6914" max="6914" width="14.85546875" style="1" customWidth="1"/>
    <col min="6915" max="6916" width="16.28515625" style="1" customWidth="1"/>
    <col min="6917" max="6917" width="32.5703125" style="1" customWidth="1"/>
    <col min="6918" max="6918" width="10.140625" style="1" bestFit="1" customWidth="1"/>
    <col min="6919" max="6919" width="14.140625" style="1" customWidth="1"/>
    <col min="6920" max="7168" width="9.140625" style="1"/>
    <col min="7169" max="7169" width="52.5703125" style="1" customWidth="1"/>
    <col min="7170" max="7170" width="14.85546875" style="1" customWidth="1"/>
    <col min="7171" max="7172" width="16.28515625" style="1" customWidth="1"/>
    <col min="7173" max="7173" width="32.5703125" style="1" customWidth="1"/>
    <col min="7174" max="7174" width="10.140625" style="1" bestFit="1" customWidth="1"/>
    <col min="7175" max="7175" width="14.140625" style="1" customWidth="1"/>
    <col min="7176" max="7424" width="9.140625" style="1"/>
    <col min="7425" max="7425" width="52.5703125" style="1" customWidth="1"/>
    <col min="7426" max="7426" width="14.85546875" style="1" customWidth="1"/>
    <col min="7427" max="7428" width="16.28515625" style="1" customWidth="1"/>
    <col min="7429" max="7429" width="32.5703125" style="1" customWidth="1"/>
    <col min="7430" max="7430" width="10.140625" style="1" bestFit="1" customWidth="1"/>
    <col min="7431" max="7431" width="14.140625" style="1" customWidth="1"/>
    <col min="7432" max="7680" width="9.140625" style="1"/>
    <col min="7681" max="7681" width="52.5703125" style="1" customWidth="1"/>
    <col min="7682" max="7682" width="14.85546875" style="1" customWidth="1"/>
    <col min="7683" max="7684" width="16.28515625" style="1" customWidth="1"/>
    <col min="7685" max="7685" width="32.5703125" style="1" customWidth="1"/>
    <col min="7686" max="7686" width="10.140625" style="1" bestFit="1" customWidth="1"/>
    <col min="7687" max="7687" width="14.140625" style="1" customWidth="1"/>
    <col min="7688" max="7936" width="9.140625" style="1"/>
    <col min="7937" max="7937" width="52.5703125" style="1" customWidth="1"/>
    <col min="7938" max="7938" width="14.85546875" style="1" customWidth="1"/>
    <col min="7939" max="7940" width="16.28515625" style="1" customWidth="1"/>
    <col min="7941" max="7941" width="32.5703125" style="1" customWidth="1"/>
    <col min="7942" max="7942" width="10.140625" style="1" bestFit="1" customWidth="1"/>
    <col min="7943" max="7943" width="14.140625" style="1" customWidth="1"/>
    <col min="7944" max="8192" width="9.140625" style="1"/>
    <col min="8193" max="8193" width="52.5703125" style="1" customWidth="1"/>
    <col min="8194" max="8194" width="14.85546875" style="1" customWidth="1"/>
    <col min="8195" max="8196" width="16.28515625" style="1" customWidth="1"/>
    <col min="8197" max="8197" width="32.5703125" style="1" customWidth="1"/>
    <col min="8198" max="8198" width="10.140625" style="1" bestFit="1" customWidth="1"/>
    <col min="8199" max="8199" width="14.140625" style="1" customWidth="1"/>
    <col min="8200" max="8448" width="9.140625" style="1"/>
    <col min="8449" max="8449" width="52.5703125" style="1" customWidth="1"/>
    <col min="8450" max="8450" width="14.85546875" style="1" customWidth="1"/>
    <col min="8451" max="8452" width="16.28515625" style="1" customWidth="1"/>
    <col min="8453" max="8453" width="32.5703125" style="1" customWidth="1"/>
    <col min="8454" max="8454" width="10.140625" style="1" bestFit="1" customWidth="1"/>
    <col min="8455" max="8455" width="14.140625" style="1" customWidth="1"/>
    <col min="8456" max="8704" width="9.140625" style="1"/>
    <col min="8705" max="8705" width="52.5703125" style="1" customWidth="1"/>
    <col min="8706" max="8706" width="14.85546875" style="1" customWidth="1"/>
    <col min="8707" max="8708" width="16.28515625" style="1" customWidth="1"/>
    <col min="8709" max="8709" width="32.5703125" style="1" customWidth="1"/>
    <col min="8710" max="8710" width="10.140625" style="1" bestFit="1" customWidth="1"/>
    <col min="8711" max="8711" width="14.140625" style="1" customWidth="1"/>
    <col min="8712" max="8960" width="9.140625" style="1"/>
    <col min="8961" max="8961" width="52.5703125" style="1" customWidth="1"/>
    <col min="8962" max="8962" width="14.85546875" style="1" customWidth="1"/>
    <col min="8963" max="8964" width="16.28515625" style="1" customWidth="1"/>
    <col min="8965" max="8965" width="32.5703125" style="1" customWidth="1"/>
    <col min="8966" max="8966" width="10.140625" style="1" bestFit="1" customWidth="1"/>
    <col min="8967" max="8967" width="14.140625" style="1" customWidth="1"/>
    <col min="8968" max="9216" width="9.140625" style="1"/>
    <col min="9217" max="9217" width="52.5703125" style="1" customWidth="1"/>
    <col min="9218" max="9218" width="14.85546875" style="1" customWidth="1"/>
    <col min="9219" max="9220" width="16.28515625" style="1" customWidth="1"/>
    <col min="9221" max="9221" width="32.5703125" style="1" customWidth="1"/>
    <col min="9222" max="9222" width="10.140625" style="1" bestFit="1" customWidth="1"/>
    <col min="9223" max="9223" width="14.140625" style="1" customWidth="1"/>
    <col min="9224" max="9472" width="9.140625" style="1"/>
    <col min="9473" max="9473" width="52.5703125" style="1" customWidth="1"/>
    <col min="9474" max="9474" width="14.85546875" style="1" customWidth="1"/>
    <col min="9475" max="9476" width="16.28515625" style="1" customWidth="1"/>
    <col min="9477" max="9477" width="32.5703125" style="1" customWidth="1"/>
    <col min="9478" max="9478" width="10.140625" style="1" bestFit="1" customWidth="1"/>
    <col min="9479" max="9479" width="14.140625" style="1" customWidth="1"/>
    <col min="9480" max="9728" width="9.140625" style="1"/>
    <col min="9729" max="9729" width="52.5703125" style="1" customWidth="1"/>
    <col min="9730" max="9730" width="14.85546875" style="1" customWidth="1"/>
    <col min="9731" max="9732" width="16.28515625" style="1" customWidth="1"/>
    <col min="9733" max="9733" width="32.5703125" style="1" customWidth="1"/>
    <col min="9734" max="9734" width="10.140625" style="1" bestFit="1" customWidth="1"/>
    <col min="9735" max="9735" width="14.140625" style="1" customWidth="1"/>
    <col min="9736" max="9984" width="9.140625" style="1"/>
    <col min="9985" max="9985" width="52.5703125" style="1" customWidth="1"/>
    <col min="9986" max="9986" width="14.85546875" style="1" customWidth="1"/>
    <col min="9987" max="9988" width="16.28515625" style="1" customWidth="1"/>
    <col min="9989" max="9989" width="32.5703125" style="1" customWidth="1"/>
    <col min="9990" max="9990" width="10.140625" style="1" bestFit="1" customWidth="1"/>
    <col min="9991" max="9991" width="14.140625" style="1" customWidth="1"/>
    <col min="9992" max="10240" width="9.140625" style="1"/>
    <col min="10241" max="10241" width="52.5703125" style="1" customWidth="1"/>
    <col min="10242" max="10242" width="14.85546875" style="1" customWidth="1"/>
    <col min="10243" max="10244" width="16.28515625" style="1" customWidth="1"/>
    <col min="10245" max="10245" width="32.5703125" style="1" customWidth="1"/>
    <col min="10246" max="10246" width="10.140625" style="1" bestFit="1" customWidth="1"/>
    <col min="10247" max="10247" width="14.140625" style="1" customWidth="1"/>
    <col min="10248" max="10496" width="9.140625" style="1"/>
    <col min="10497" max="10497" width="52.5703125" style="1" customWidth="1"/>
    <col min="10498" max="10498" width="14.85546875" style="1" customWidth="1"/>
    <col min="10499" max="10500" width="16.28515625" style="1" customWidth="1"/>
    <col min="10501" max="10501" width="32.5703125" style="1" customWidth="1"/>
    <col min="10502" max="10502" width="10.140625" style="1" bestFit="1" customWidth="1"/>
    <col min="10503" max="10503" width="14.140625" style="1" customWidth="1"/>
    <col min="10504" max="10752" width="9.140625" style="1"/>
    <col min="10753" max="10753" width="52.5703125" style="1" customWidth="1"/>
    <col min="10754" max="10754" width="14.85546875" style="1" customWidth="1"/>
    <col min="10755" max="10756" width="16.28515625" style="1" customWidth="1"/>
    <col min="10757" max="10757" width="32.5703125" style="1" customWidth="1"/>
    <col min="10758" max="10758" width="10.140625" style="1" bestFit="1" customWidth="1"/>
    <col min="10759" max="10759" width="14.140625" style="1" customWidth="1"/>
    <col min="10760" max="11008" width="9.140625" style="1"/>
    <col min="11009" max="11009" width="52.5703125" style="1" customWidth="1"/>
    <col min="11010" max="11010" width="14.85546875" style="1" customWidth="1"/>
    <col min="11011" max="11012" width="16.28515625" style="1" customWidth="1"/>
    <col min="11013" max="11013" width="32.5703125" style="1" customWidth="1"/>
    <col min="11014" max="11014" width="10.140625" style="1" bestFit="1" customWidth="1"/>
    <col min="11015" max="11015" width="14.140625" style="1" customWidth="1"/>
    <col min="11016" max="11264" width="9.140625" style="1"/>
    <col min="11265" max="11265" width="52.5703125" style="1" customWidth="1"/>
    <col min="11266" max="11266" width="14.85546875" style="1" customWidth="1"/>
    <col min="11267" max="11268" width="16.28515625" style="1" customWidth="1"/>
    <col min="11269" max="11269" width="32.5703125" style="1" customWidth="1"/>
    <col min="11270" max="11270" width="10.140625" style="1" bestFit="1" customWidth="1"/>
    <col min="11271" max="11271" width="14.140625" style="1" customWidth="1"/>
    <col min="11272" max="11520" width="9.140625" style="1"/>
    <col min="11521" max="11521" width="52.5703125" style="1" customWidth="1"/>
    <col min="11522" max="11522" width="14.85546875" style="1" customWidth="1"/>
    <col min="11523" max="11524" width="16.28515625" style="1" customWidth="1"/>
    <col min="11525" max="11525" width="32.5703125" style="1" customWidth="1"/>
    <col min="11526" max="11526" width="10.140625" style="1" bestFit="1" customWidth="1"/>
    <col min="11527" max="11527" width="14.140625" style="1" customWidth="1"/>
    <col min="11528" max="11776" width="9.140625" style="1"/>
    <col min="11777" max="11777" width="52.5703125" style="1" customWidth="1"/>
    <col min="11778" max="11778" width="14.85546875" style="1" customWidth="1"/>
    <col min="11779" max="11780" width="16.28515625" style="1" customWidth="1"/>
    <col min="11781" max="11781" width="32.5703125" style="1" customWidth="1"/>
    <col min="11782" max="11782" width="10.140625" style="1" bestFit="1" customWidth="1"/>
    <col min="11783" max="11783" width="14.140625" style="1" customWidth="1"/>
    <col min="11784" max="12032" width="9.140625" style="1"/>
    <col min="12033" max="12033" width="52.5703125" style="1" customWidth="1"/>
    <col min="12034" max="12034" width="14.85546875" style="1" customWidth="1"/>
    <col min="12035" max="12036" width="16.28515625" style="1" customWidth="1"/>
    <col min="12037" max="12037" width="32.5703125" style="1" customWidth="1"/>
    <col min="12038" max="12038" width="10.140625" style="1" bestFit="1" customWidth="1"/>
    <col min="12039" max="12039" width="14.140625" style="1" customWidth="1"/>
    <col min="12040" max="12288" width="9.140625" style="1"/>
    <col min="12289" max="12289" width="52.5703125" style="1" customWidth="1"/>
    <col min="12290" max="12290" width="14.85546875" style="1" customWidth="1"/>
    <col min="12291" max="12292" width="16.28515625" style="1" customWidth="1"/>
    <col min="12293" max="12293" width="32.5703125" style="1" customWidth="1"/>
    <col min="12294" max="12294" width="10.140625" style="1" bestFit="1" customWidth="1"/>
    <col min="12295" max="12295" width="14.140625" style="1" customWidth="1"/>
    <col min="12296" max="12544" width="9.140625" style="1"/>
    <col min="12545" max="12545" width="52.5703125" style="1" customWidth="1"/>
    <col min="12546" max="12546" width="14.85546875" style="1" customWidth="1"/>
    <col min="12547" max="12548" width="16.28515625" style="1" customWidth="1"/>
    <col min="12549" max="12549" width="32.5703125" style="1" customWidth="1"/>
    <col min="12550" max="12550" width="10.140625" style="1" bestFit="1" customWidth="1"/>
    <col min="12551" max="12551" width="14.140625" style="1" customWidth="1"/>
    <col min="12552" max="12800" width="9.140625" style="1"/>
    <col min="12801" max="12801" width="52.5703125" style="1" customWidth="1"/>
    <col min="12802" max="12802" width="14.85546875" style="1" customWidth="1"/>
    <col min="12803" max="12804" width="16.28515625" style="1" customWidth="1"/>
    <col min="12805" max="12805" width="32.5703125" style="1" customWidth="1"/>
    <col min="12806" max="12806" width="10.140625" style="1" bestFit="1" customWidth="1"/>
    <col min="12807" max="12807" width="14.140625" style="1" customWidth="1"/>
    <col min="12808" max="13056" width="9.140625" style="1"/>
    <col min="13057" max="13057" width="52.5703125" style="1" customWidth="1"/>
    <col min="13058" max="13058" width="14.85546875" style="1" customWidth="1"/>
    <col min="13059" max="13060" width="16.28515625" style="1" customWidth="1"/>
    <col min="13061" max="13061" width="32.5703125" style="1" customWidth="1"/>
    <col min="13062" max="13062" width="10.140625" style="1" bestFit="1" customWidth="1"/>
    <col min="13063" max="13063" width="14.140625" style="1" customWidth="1"/>
    <col min="13064" max="13312" width="9.140625" style="1"/>
    <col min="13313" max="13313" width="52.5703125" style="1" customWidth="1"/>
    <col min="13314" max="13314" width="14.85546875" style="1" customWidth="1"/>
    <col min="13315" max="13316" width="16.28515625" style="1" customWidth="1"/>
    <col min="13317" max="13317" width="32.5703125" style="1" customWidth="1"/>
    <col min="13318" max="13318" width="10.140625" style="1" bestFit="1" customWidth="1"/>
    <col min="13319" max="13319" width="14.140625" style="1" customWidth="1"/>
    <col min="13320" max="13568" width="9.140625" style="1"/>
    <col min="13569" max="13569" width="52.5703125" style="1" customWidth="1"/>
    <col min="13570" max="13570" width="14.85546875" style="1" customWidth="1"/>
    <col min="13571" max="13572" width="16.28515625" style="1" customWidth="1"/>
    <col min="13573" max="13573" width="32.5703125" style="1" customWidth="1"/>
    <col min="13574" max="13574" width="10.140625" style="1" bestFit="1" customWidth="1"/>
    <col min="13575" max="13575" width="14.140625" style="1" customWidth="1"/>
    <col min="13576" max="13824" width="9.140625" style="1"/>
    <col min="13825" max="13825" width="52.5703125" style="1" customWidth="1"/>
    <col min="13826" max="13826" width="14.85546875" style="1" customWidth="1"/>
    <col min="13827" max="13828" width="16.28515625" style="1" customWidth="1"/>
    <col min="13829" max="13829" width="32.5703125" style="1" customWidth="1"/>
    <col min="13830" max="13830" width="10.140625" style="1" bestFit="1" customWidth="1"/>
    <col min="13831" max="13831" width="14.140625" style="1" customWidth="1"/>
    <col min="13832" max="14080" width="9.140625" style="1"/>
    <col min="14081" max="14081" width="52.5703125" style="1" customWidth="1"/>
    <col min="14082" max="14082" width="14.85546875" style="1" customWidth="1"/>
    <col min="14083" max="14084" width="16.28515625" style="1" customWidth="1"/>
    <col min="14085" max="14085" width="32.5703125" style="1" customWidth="1"/>
    <col min="14086" max="14086" width="10.140625" style="1" bestFit="1" customWidth="1"/>
    <col min="14087" max="14087" width="14.140625" style="1" customWidth="1"/>
    <col min="14088" max="14336" width="9.140625" style="1"/>
    <col min="14337" max="14337" width="52.5703125" style="1" customWidth="1"/>
    <col min="14338" max="14338" width="14.85546875" style="1" customWidth="1"/>
    <col min="14339" max="14340" width="16.28515625" style="1" customWidth="1"/>
    <col min="14341" max="14341" width="32.5703125" style="1" customWidth="1"/>
    <col min="14342" max="14342" width="10.140625" style="1" bestFit="1" customWidth="1"/>
    <col min="14343" max="14343" width="14.140625" style="1" customWidth="1"/>
    <col min="14344" max="14592" width="9.140625" style="1"/>
    <col min="14593" max="14593" width="52.5703125" style="1" customWidth="1"/>
    <col min="14594" max="14594" width="14.85546875" style="1" customWidth="1"/>
    <col min="14595" max="14596" width="16.28515625" style="1" customWidth="1"/>
    <col min="14597" max="14597" width="32.5703125" style="1" customWidth="1"/>
    <col min="14598" max="14598" width="10.140625" style="1" bestFit="1" customWidth="1"/>
    <col min="14599" max="14599" width="14.140625" style="1" customWidth="1"/>
    <col min="14600" max="14848" width="9.140625" style="1"/>
    <col min="14849" max="14849" width="52.5703125" style="1" customWidth="1"/>
    <col min="14850" max="14850" width="14.85546875" style="1" customWidth="1"/>
    <col min="14851" max="14852" width="16.28515625" style="1" customWidth="1"/>
    <col min="14853" max="14853" width="32.5703125" style="1" customWidth="1"/>
    <col min="14854" max="14854" width="10.140625" style="1" bestFit="1" customWidth="1"/>
    <col min="14855" max="14855" width="14.140625" style="1" customWidth="1"/>
    <col min="14856" max="15104" width="9.140625" style="1"/>
    <col min="15105" max="15105" width="52.5703125" style="1" customWidth="1"/>
    <col min="15106" max="15106" width="14.85546875" style="1" customWidth="1"/>
    <col min="15107" max="15108" width="16.28515625" style="1" customWidth="1"/>
    <col min="15109" max="15109" width="32.5703125" style="1" customWidth="1"/>
    <col min="15110" max="15110" width="10.140625" style="1" bestFit="1" customWidth="1"/>
    <col min="15111" max="15111" width="14.140625" style="1" customWidth="1"/>
    <col min="15112" max="15360" width="9.140625" style="1"/>
    <col min="15361" max="15361" width="52.5703125" style="1" customWidth="1"/>
    <col min="15362" max="15362" width="14.85546875" style="1" customWidth="1"/>
    <col min="15363" max="15364" width="16.28515625" style="1" customWidth="1"/>
    <col min="15365" max="15365" width="32.5703125" style="1" customWidth="1"/>
    <col min="15366" max="15366" width="10.140625" style="1" bestFit="1" customWidth="1"/>
    <col min="15367" max="15367" width="14.140625" style="1" customWidth="1"/>
    <col min="15368" max="15616" width="9.140625" style="1"/>
    <col min="15617" max="15617" width="52.5703125" style="1" customWidth="1"/>
    <col min="15618" max="15618" width="14.85546875" style="1" customWidth="1"/>
    <col min="15619" max="15620" width="16.28515625" style="1" customWidth="1"/>
    <col min="15621" max="15621" width="32.5703125" style="1" customWidth="1"/>
    <col min="15622" max="15622" width="10.140625" style="1" bestFit="1" customWidth="1"/>
    <col min="15623" max="15623" width="14.140625" style="1" customWidth="1"/>
    <col min="15624" max="15872" width="9.140625" style="1"/>
    <col min="15873" max="15873" width="52.5703125" style="1" customWidth="1"/>
    <col min="15874" max="15874" width="14.85546875" style="1" customWidth="1"/>
    <col min="15875" max="15876" width="16.28515625" style="1" customWidth="1"/>
    <col min="15877" max="15877" width="32.5703125" style="1" customWidth="1"/>
    <col min="15878" max="15878" width="10.140625" style="1" bestFit="1" customWidth="1"/>
    <col min="15879" max="15879" width="14.140625" style="1" customWidth="1"/>
    <col min="15880" max="16128" width="9.140625" style="1"/>
    <col min="16129" max="16129" width="52.5703125" style="1" customWidth="1"/>
    <col min="16130" max="16130" width="14.85546875" style="1" customWidth="1"/>
    <col min="16131" max="16132" width="16.28515625" style="1" customWidth="1"/>
    <col min="16133" max="16133" width="32.5703125" style="1" customWidth="1"/>
    <col min="16134" max="16134" width="10.140625" style="1" bestFit="1" customWidth="1"/>
    <col min="16135" max="16135" width="14.140625" style="1" customWidth="1"/>
    <col min="16136" max="16384" width="9.140625" style="1"/>
  </cols>
  <sheetData>
    <row r="1" spans="1:9" ht="15.75" x14ac:dyDescent="0.2">
      <c r="A1" s="14"/>
    </row>
    <row r="2" spans="1:9" ht="15.75" x14ac:dyDescent="0.25">
      <c r="A2" s="165" t="s">
        <v>88</v>
      </c>
      <c r="B2" s="166"/>
      <c r="C2" s="166"/>
      <c r="D2" s="166"/>
      <c r="E2" s="166"/>
    </row>
    <row r="3" spans="1:9" ht="15.75" x14ac:dyDescent="0.25">
      <c r="A3" s="165" t="s">
        <v>96</v>
      </c>
      <c r="B3" s="167"/>
      <c r="C3" s="167"/>
      <c r="D3" s="167"/>
      <c r="E3" s="166"/>
    </row>
    <row r="4" spans="1:9" ht="15.75" x14ac:dyDescent="0.25">
      <c r="A4" s="165" t="s">
        <v>89</v>
      </c>
      <c r="B4" s="167"/>
      <c r="C4" s="167"/>
      <c r="D4" s="167"/>
      <c r="E4" s="166"/>
    </row>
    <row r="5" spans="1:9" ht="15.75" x14ac:dyDescent="0.25">
      <c r="A5" s="168"/>
      <c r="B5" s="169"/>
      <c r="C5" s="169"/>
      <c r="D5" s="169"/>
      <c r="E5" s="170"/>
      <c r="F5" s="2"/>
      <c r="G5" s="2"/>
      <c r="H5" s="2"/>
      <c r="I5" s="2"/>
    </row>
    <row r="6" spans="1:9" ht="15.75" x14ac:dyDescent="0.25">
      <c r="A6" s="102"/>
      <c r="B6" s="103"/>
      <c r="C6" s="103"/>
      <c r="D6" s="102" t="s">
        <v>93</v>
      </c>
      <c r="E6" s="14"/>
      <c r="F6" s="2"/>
      <c r="G6" s="2"/>
      <c r="H6" s="2"/>
      <c r="I6" s="2"/>
    </row>
    <row r="7" spans="1:9" ht="21" customHeight="1" x14ac:dyDescent="0.2">
      <c r="A7" s="155" t="s">
        <v>25</v>
      </c>
      <c r="B7" s="171" t="s">
        <v>27</v>
      </c>
      <c r="C7" s="171" t="s">
        <v>28</v>
      </c>
      <c r="D7" s="173" t="s">
        <v>29</v>
      </c>
      <c r="E7" s="175" t="s">
        <v>90</v>
      </c>
    </row>
    <row r="8" spans="1:9" ht="22.15" customHeight="1" x14ac:dyDescent="0.2">
      <c r="A8" s="156"/>
      <c r="B8" s="172"/>
      <c r="C8" s="172"/>
      <c r="D8" s="174"/>
      <c r="E8" s="175"/>
    </row>
    <row r="9" spans="1:9" ht="15.75" customHeight="1" x14ac:dyDescent="0.2">
      <c r="A9" s="20" t="s">
        <v>31</v>
      </c>
      <c r="B9" s="22"/>
      <c r="C9" s="22"/>
      <c r="D9" s="22"/>
      <c r="E9" s="23"/>
    </row>
    <row r="10" spans="1:9" ht="49.9" customHeight="1" x14ac:dyDescent="0.25">
      <c r="A10" s="118" t="str">
        <f>Звіт!A25</f>
        <v>Дохід (виручка) від реалізації продукції (товарів, робіт, послуг) (розшифрувати)</v>
      </c>
      <c r="B10" s="27">
        <f>Звіт!C25</f>
        <v>1178.0999999999999</v>
      </c>
      <c r="C10" s="27">
        <f>Звіт!D25</f>
        <v>1317.9</v>
      </c>
      <c r="D10" s="27">
        <f>Звіт!E25</f>
        <v>139.80000000000018</v>
      </c>
      <c r="E10" s="104" t="s">
        <v>100</v>
      </c>
    </row>
    <row r="11" spans="1:9" ht="15.75" x14ac:dyDescent="0.25">
      <c r="A11" s="25" t="str">
        <f>Звіт!A26</f>
        <v>оренда опор вуличного освітлення</v>
      </c>
      <c r="B11" s="27">
        <f>Звіт!C26</f>
        <v>25.799999999999997</v>
      </c>
      <c r="C11" s="27">
        <f>Звіт!D26</f>
        <v>27.7</v>
      </c>
      <c r="D11" s="27">
        <f>Звіт!E26</f>
        <v>1.9000000000000021</v>
      </c>
      <c r="E11" s="105" t="s">
        <v>98</v>
      </c>
    </row>
    <row r="12" spans="1:9" ht="15.75" customHeight="1" x14ac:dyDescent="0.25">
      <c r="A12" s="25"/>
      <c r="B12" s="27"/>
      <c r="C12" s="27"/>
      <c r="D12" s="27"/>
      <c r="E12" s="106"/>
    </row>
    <row r="13" spans="1:9" ht="31.15" customHeight="1" x14ac:dyDescent="0.25">
      <c r="A13" s="118" t="str">
        <f>Звіт!A28</f>
        <v>Кошти місцевого бюджету</v>
      </c>
      <c r="B13" s="27">
        <f>Звіт!C28</f>
        <v>5820.8</v>
      </c>
      <c r="C13" s="27">
        <f>Звіт!D28</f>
        <v>5550.6</v>
      </c>
      <c r="D13" s="27">
        <f>Звіт!E28</f>
        <v>-270.19999999999982</v>
      </c>
      <c r="E13" s="107" t="s">
        <v>99</v>
      </c>
    </row>
    <row r="14" spans="1:9" ht="21.75" customHeight="1" x14ac:dyDescent="0.25">
      <c r="A14" s="25" t="str">
        <f>Звіт!A29</f>
        <v>Інші доходи (розшифрувати)</v>
      </c>
      <c r="B14" s="27"/>
      <c r="C14" s="27"/>
      <c r="D14" s="27"/>
      <c r="E14" s="104"/>
    </row>
    <row r="15" spans="1:9" s="38" customFormat="1" ht="15.75" x14ac:dyDescent="0.25">
      <c r="A15" s="25" t="str">
        <f>Звіт!A30</f>
        <v>Всього доходів</v>
      </c>
      <c r="B15" s="27">
        <f>Звіт!C30</f>
        <v>7024.7000000000007</v>
      </c>
      <c r="C15" s="27">
        <f>Звіт!D30</f>
        <v>6896.2000000000007</v>
      </c>
      <c r="D15" s="27">
        <f>Звіт!E30</f>
        <v>-128.5</v>
      </c>
      <c r="E15" s="108"/>
    </row>
    <row r="16" spans="1:9" s="38" customFormat="1" ht="15.75" x14ac:dyDescent="0.25">
      <c r="A16" s="25"/>
      <c r="B16" s="27"/>
      <c r="C16" s="27"/>
      <c r="D16" s="27"/>
      <c r="E16" s="108"/>
    </row>
    <row r="17" spans="1:7" ht="15.75" customHeight="1" x14ac:dyDescent="0.25">
      <c r="A17" s="25" t="str">
        <f>Звіт!A32</f>
        <v>ІІ. Витрати</v>
      </c>
      <c r="B17" s="27"/>
      <c r="C17" s="27"/>
      <c r="D17" s="27"/>
      <c r="E17" s="109"/>
    </row>
    <row r="18" spans="1:7" ht="16.149999999999999" customHeight="1" x14ac:dyDescent="0.25">
      <c r="A18" s="25" t="str">
        <f>Звіт!A33</f>
        <v>Заробітна плата</v>
      </c>
      <c r="B18" s="27">
        <f>Звіт!C33</f>
        <v>3847.6</v>
      </c>
      <c r="C18" s="27">
        <f>Звіт!D33</f>
        <v>3710.2</v>
      </c>
      <c r="D18" s="27">
        <f>Звіт!E33</f>
        <v>-137.40000000000009</v>
      </c>
      <c r="E18" s="105"/>
      <c r="F18" s="45"/>
    </row>
    <row r="19" spans="1:7" ht="16.149999999999999" customHeight="1" x14ac:dyDescent="0.25">
      <c r="A19" s="25" t="str">
        <f>Звіт!A34</f>
        <v>в т.ч. за рахунок бюджетних коштів</v>
      </c>
      <c r="B19" s="27">
        <f>Звіт!C34</f>
        <v>3383.8</v>
      </c>
      <c r="C19" s="27">
        <f>Звіт!D34</f>
        <v>3182.5</v>
      </c>
      <c r="D19" s="27">
        <f>Звіт!E34</f>
        <v>-201.30000000000018</v>
      </c>
      <c r="E19" s="105"/>
    </row>
    <row r="20" spans="1:7" ht="16.149999999999999" customHeight="1" x14ac:dyDescent="0.25">
      <c r="A20" s="25" t="str">
        <f>Звіт!A35</f>
        <v>Нарахування на заробітну плату</v>
      </c>
      <c r="B20" s="27">
        <f>Звіт!C35</f>
        <v>816.20000000000016</v>
      </c>
      <c r="C20" s="27">
        <f>Звіт!D35</f>
        <v>816.3</v>
      </c>
      <c r="D20" s="27">
        <f>Звіт!E35</f>
        <v>9.9999999999795364E-2</v>
      </c>
      <c r="E20" s="105"/>
      <c r="F20" s="45"/>
    </row>
    <row r="21" spans="1:7" ht="16.149999999999999" customHeight="1" x14ac:dyDescent="0.25">
      <c r="A21" s="25" t="str">
        <f>Звіт!A36</f>
        <v>в т.ч. за рахунок бюджетних коштів</v>
      </c>
      <c r="B21" s="27">
        <f>Звіт!C36</f>
        <v>757.7</v>
      </c>
      <c r="C21" s="27">
        <f>Звіт!D36</f>
        <v>743.2</v>
      </c>
      <c r="D21" s="27">
        <f>Звіт!E36</f>
        <v>-14.5</v>
      </c>
      <c r="E21" s="105"/>
    </row>
    <row r="22" spans="1:7" ht="128.44999999999999" customHeight="1" x14ac:dyDescent="0.25">
      <c r="A22" s="25" t="str">
        <f>Звіт!A37</f>
        <v>Предмети, матеріали, обладнання та інвентар</v>
      </c>
      <c r="B22" s="27">
        <f>Звіт!C37</f>
        <v>1347.1999999999998</v>
      </c>
      <c r="C22" s="27">
        <f>Звіт!D37</f>
        <v>1497.5</v>
      </c>
      <c r="D22" s="27">
        <f>Звіт!E37</f>
        <v>150.30000000000018</v>
      </c>
      <c r="E22" s="104" t="s">
        <v>101</v>
      </c>
      <c r="F22" s="45"/>
    </row>
    <row r="23" spans="1:7" ht="16.149999999999999" customHeight="1" x14ac:dyDescent="0.25">
      <c r="A23" s="25" t="str">
        <f>Звіт!A38</f>
        <v>в т.ч. за рахунок бюджетних коштів</v>
      </c>
      <c r="B23" s="27">
        <f>Звіт!C38</f>
        <v>1035.8</v>
      </c>
      <c r="C23" s="27">
        <f>Звіт!D38</f>
        <v>1164</v>
      </c>
      <c r="D23" s="27">
        <f>Звіт!E38</f>
        <v>128.20000000000005</v>
      </c>
      <c r="E23" s="105"/>
    </row>
    <row r="24" spans="1:7" ht="16.149999999999999" customHeight="1" x14ac:dyDescent="0.25">
      <c r="A24" s="25" t="str">
        <f>Звіт!A39</f>
        <v>Медикаменти та перев"язувальні матеріали</v>
      </c>
      <c r="B24" s="27"/>
      <c r="C24" s="27"/>
      <c r="D24" s="27"/>
      <c r="E24" s="105"/>
      <c r="F24" s="45"/>
    </row>
    <row r="25" spans="1:7" ht="16.149999999999999" customHeight="1" x14ac:dyDescent="0.25">
      <c r="A25" s="25" t="str">
        <f>Звіт!A40</f>
        <v>в т.ч. за рахунок бюджетних коштів</v>
      </c>
      <c r="B25" s="27"/>
      <c r="C25" s="27"/>
      <c r="D25" s="27"/>
      <c r="E25" s="105"/>
      <c r="F25" s="45"/>
      <c r="G25" s="45"/>
    </row>
    <row r="26" spans="1:7" ht="129.6" customHeight="1" x14ac:dyDescent="0.25">
      <c r="A26" s="25" t="str">
        <f>Звіт!A41</f>
        <v>Оплата послуг (крім комунальних)</v>
      </c>
      <c r="B26" s="27">
        <f>Звіт!C41</f>
        <v>311.29999999999995</v>
      </c>
      <c r="C26" s="27">
        <f>Звіт!D41</f>
        <v>348.40000000000003</v>
      </c>
      <c r="D26" s="27">
        <f>Звіт!E41</f>
        <v>37.10000000000008</v>
      </c>
      <c r="E26" s="104" t="s">
        <v>102</v>
      </c>
      <c r="F26" s="45"/>
    </row>
    <row r="27" spans="1:7" ht="16.149999999999999" customHeight="1" x14ac:dyDescent="0.25">
      <c r="A27" s="25" t="str">
        <f>Звіт!A42</f>
        <v>в т.ч. за рахунок бюджетних коштів</v>
      </c>
      <c r="B27" s="27">
        <f>Звіт!C42</f>
        <v>190.10000000000002</v>
      </c>
      <c r="C27" s="27">
        <f>Звіт!D42</f>
        <v>213.3</v>
      </c>
      <c r="D27" s="27">
        <f>Звіт!E42</f>
        <v>23.199999999999989</v>
      </c>
      <c r="E27" s="105"/>
      <c r="F27" s="45"/>
    </row>
    <row r="28" spans="1:7" s="52" customFormat="1" ht="35.25" customHeight="1" x14ac:dyDescent="0.25">
      <c r="A28" s="25" t="str">
        <f>Звіт!A43</f>
        <v>Оплата комунальних послуг та інших  енергоносіїв  (тепло, електроенергія, вода, інше)</v>
      </c>
      <c r="B28" s="27">
        <f>Звіт!C43</f>
        <v>453.40000000000003</v>
      </c>
      <c r="C28" s="27">
        <f>Звіт!D43</f>
        <v>266</v>
      </c>
      <c r="D28" s="27">
        <f>Звіт!E43</f>
        <v>-187.40000000000003</v>
      </c>
      <c r="E28" s="108"/>
      <c r="F28" s="51"/>
    </row>
    <row r="29" spans="1:7" s="52" customFormat="1" ht="15.75" customHeight="1" x14ac:dyDescent="0.25">
      <c r="A29" s="25" t="str">
        <f>Звіт!A44</f>
        <v>Оплата теплопостачання</v>
      </c>
      <c r="B29" s="27">
        <f>Звіт!C44</f>
        <v>38.200000000000003</v>
      </c>
      <c r="C29" s="27">
        <f>Звіт!D44</f>
        <v>24.2</v>
      </c>
      <c r="D29" s="27">
        <f>Звіт!E44</f>
        <v>-14.000000000000004</v>
      </c>
      <c r="E29" s="110"/>
      <c r="F29" s="51"/>
    </row>
    <row r="30" spans="1:7" s="52" customFormat="1" ht="15.75" customHeight="1" x14ac:dyDescent="0.25">
      <c r="A30" s="25" t="str">
        <f>Звіт!A45</f>
        <v>в т.ч. за рахунок бюджетних коштів</v>
      </c>
      <c r="B30" s="27">
        <f>Звіт!C45</f>
        <v>38.200000000000003</v>
      </c>
      <c r="C30" s="27">
        <f>Звіт!D45</f>
        <v>24.2</v>
      </c>
      <c r="D30" s="27">
        <f>Звіт!E45</f>
        <v>-14.000000000000004</v>
      </c>
      <c r="E30" s="110"/>
      <c r="F30" s="51"/>
    </row>
    <row r="31" spans="1:7" s="52" customFormat="1" ht="15.75" customHeight="1" x14ac:dyDescent="0.25">
      <c r="A31" s="25" t="str">
        <f>Звіт!A46</f>
        <v>Оплата водопостачання та водовідведення</v>
      </c>
      <c r="B31" s="27">
        <f>Звіт!C46</f>
        <v>1.2</v>
      </c>
      <c r="C31" s="27">
        <f>Звіт!D46</f>
        <v>5</v>
      </c>
      <c r="D31" s="27">
        <f>Звіт!E46</f>
        <v>3.8</v>
      </c>
      <c r="E31" s="110"/>
      <c r="F31" s="51"/>
    </row>
    <row r="32" spans="1:7" s="52" customFormat="1" ht="15.75" customHeight="1" x14ac:dyDescent="0.25">
      <c r="A32" s="25" t="str">
        <f>Звіт!A47</f>
        <v>в т.ч. за рахунок бюджетних коштів</v>
      </c>
      <c r="B32" s="27">
        <f>Звіт!C47</f>
        <v>1.2</v>
      </c>
      <c r="C32" s="27">
        <f>Звіт!D47</f>
        <v>0.6</v>
      </c>
      <c r="D32" s="27">
        <f>Звіт!E47</f>
        <v>-0.6</v>
      </c>
      <c r="E32" s="110"/>
      <c r="F32" s="51"/>
    </row>
    <row r="33" spans="1:8" s="52" customFormat="1" ht="15.75" customHeight="1" x14ac:dyDescent="0.25">
      <c r="A33" s="25" t="str">
        <f>Звіт!A48</f>
        <v>Оплата електроенергії</v>
      </c>
      <c r="B33" s="27">
        <f>Звіт!C48</f>
        <v>400.6</v>
      </c>
      <c r="C33" s="27">
        <f>Звіт!D48</f>
        <v>233.5</v>
      </c>
      <c r="D33" s="27">
        <f>Звіт!E48</f>
        <v>-167.10000000000002</v>
      </c>
      <c r="E33" s="110"/>
      <c r="F33" s="51"/>
    </row>
    <row r="34" spans="1:8" s="52" customFormat="1" ht="15.75" customHeight="1" x14ac:dyDescent="0.25">
      <c r="A34" s="25" t="str">
        <f>Звіт!A49</f>
        <v>в т.ч. за рахунок бюджетних коштів</v>
      </c>
      <c r="B34" s="27">
        <f>Звіт!C49</f>
        <v>400.6</v>
      </c>
      <c r="C34" s="27">
        <f>Звіт!D49</f>
        <v>219.5</v>
      </c>
      <c r="D34" s="27">
        <f>Звіт!E49</f>
        <v>-181.10000000000002</v>
      </c>
      <c r="E34" s="110"/>
      <c r="F34" s="51"/>
    </row>
    <row r="35" spans="1:8" s="52" customFormat="1" ht="15.75" customHeight="1" x14ac:dyDescent="0.25">
      <c r="A35" s="25" t="str">
        <f>Звіт!A50</f>
        <v>Оплата природнього газу</v>
      </c>
      <c r="B35" s="27"/>
      <c r="C35" s="27"/>
      <c r="D35" s="27"/>
      <c r="E35" s="110"/>
      <c r="F35" s="51"/>
      <c r="H35" s="54"/>
    </row>
    <row r="36" spans="1:8" s="52" customFormat="1" ht="15.75" customHeight="1" x14ac:dyDescent="0.25">
      <c r="A36" s="25" t="str">
        <f>Звіт!A51</f>
        <v>в т.ч. за рахунок бюджетних коштів</v>
      </c>
      <c r="B36" s="27"/>
      <c r="C36" s="27"/>
      <c r="D36" s="27"/>
      <c r="E36" s="110"/>
      <c r="F36" s="51"/>
      <c r="H36" s="54"/>
    </row>
    <row r="37" spans="1:8" ht="15.75" customHeight="1" x14ac:dyDescent="0.25">
      <c r="A37" s="25" t="str">
        <f>Звіт!A52</f>
        <v>Оплата інших енергоносіїв та комунальних послуг</v>
      </c>
      <c r="B37" s="27">
        <f>Звіт!C52</f>
        <v>13.4</v>
      </c>
      <c r="C37" s="27">
        <f>Звіт!D52</f>
        <v>3.3</v>
      </c>
      <c r="D37" s="27">
        <f>Звіт!E52</f>
        <v>-10.100000000000001</v>
      </c>
      <c r="E37" s="105"/>
      <c r="F37" s="51"/>
    </row>
    <row r="38" spans="1:8" ht="15.75" customHeight="1" x14ac:dyDescent="0.25">
      <c r="A38" s="25" t="str">
        <f>Звіт!A53</f>
        <v>в т.ч. за рахунок бюджетних коштів</v>
      </c>
      <c r="B38" s="27">
        <f>Звіт!C53</f>
        <v>13.4</v>
      </c>
      <c r="C38" s="27">
        <f>Звіт!D53</f>
        <v>3.3</v>
      </c>
      <c r="D38" s="27">
        <f>Звіт!E53</f>
        <v>-10.100000000000001</v>
      </c>
      <c r="E38" s="105"/>
      <c r="F38" s="51"/>
    </row>
    <row r="39" spans="1:8" ht="15.75" customHeight="1" x14ac:dyDescent="0.25">
      <c r="A39" s="25" t="str">
        <f>Звіт!A54</f>
        <v>Інші виплати населенню</v>
      </c>
      <c r="B39" s="27"/>
      <c r="C39" s="27"/>
      <c r="D39" s="27"/>
      <c r="E39" s="105"/>
      <c r="F39" s="51"/>
    </row>
    <row r="40" spans="1:8" ht="15.75" customHeight="1" x14ac:dyDescent="0.25">
      <c r="A40" s="25" t="str">
        <f>Звіт!A55</f>
        <v>в т.ч. за рахунок бюджетних коштів</v>
      </c>
      <c r="B40" s="27"/>
      <c r="C40" s="27"/>
      <c r="D40" s="27"/>
      <c r="E40" s="105"/>
      <c r="F40" s="51"/>
    </row>
    <row r="41" spans="1:8" ht="34.15" customHeight="1" x14ac:dyDescent="0.25">
      <c r="A41" s="118" t="str">
        <f>Звіт!A56</f>
        <v>Інші витрати (розшифрування)</v>
      </c>
      <c r="B41" s="27">
        <f>Звіт!C56</f>
        <v>249</v>
      </c>
      <c r="C41" s="27">
        <f>Звіт!D56</f>
        <v>239</v>
      </c>
      <c r="D41" s="27">
        <f>Звіт!E56</f>
        <v>-10</v>
      </c>
      <c r="E41" s="104" t="s">
        <v>97</v>
      </c>
      <c r="F41" s="51"/>
    </row>
    <row r="42" spans="1:8" ht="15.75" customHeight="1" x14ac:dyDescent="0.25">
      <c r="A42" s="25" t="str">
        <f>Звіт!A57</f>
        <v>в т.ч. за рахунок бюджетних коштів</v>
      </c>
      <c r="B42" s="27"/>
      <c r="C42" s="27"/>
      <c r="D42" s="27"/>
      <c r="E42" s="105"/>
    </row>
    <row r="43" spans="1:8" ht="17.45" customHeight="1" x14ac:dyDescent="0.25">
      <c r="A43" s="25" t="str">
        <f>Звіт!A58</f>
        <v>Капітальні витрати (розшифрування)</v>
      </c>
      <c r="B43" s="27"/>
      <c r="C43" s="27"/>
      <c r="D43" s="27"/>
      <c r="E43" s="104"/>
    </row>
    <row r="44" spans="1:8" ht="15.75" customHeight="1" x14ac:dyDescent="0.25">
      <c r="A44" s="25" t="str">
        <f>Звіт!A59</f>
        <v>в т.ч. за рахунок бюджетних коштів</v>
      </c>
      <c r="B44" s="27"/>
      <c r="C44" s="27"/>
      <c r="D44" s="27"/>
      <c r="E44" s="105"/>
    </row>
    <row r="45" spans="1:8" ht="15.75" customHeight="1" x14ac:dyDescent="0.25">
      <c r="A45" s="25"/>
      <c r="B45" s="27"/>
      <c r="C45" s="27"/>
      <c r="D45" s="27"/>
      <c r="E45" s="105"/>
    </row>
    <row r="46" spans="1:8" ht="15.75" customHeight="1" x14ac:dyDescent="0.25">
      <c r="A46" s="25" t="str">
        <f>Звіт!A61</f>
        <v>Усього витрати</v>
      </c>
      <c r="B46" s="27">
        <f>Звіт!C61</f>
        <v>7024.7</v>
      </c>
      <c r="C46" s="27">
        <f>Звіт!D61</f>
        <v>6877.4</v>
      </c>
      <c r="D46" s="27">
        <f>Звіт!E61</f>
        <v>-147.30000000000018</v>
      </c>
      <c r="E46" s="108"/>
    </row>
    <row r="47" spans="1:8" ht="15.75" customHeight="1" x14ac:dyDescent="0.25">
      <c r="A47" s="25" t="str">
        <f>Звіт!A62</f>
        <v>в тому числі:</v>
      </c>
      <c r="B47" s="27"/>
      <c r="C47" s="27"/>
      <c r="D47" s="27"/>
      <c r="E47" s="108"/>
    </row>
    <row r="48" spans="1:8" ht="15.75" customHeight="1" x14ac:dyDescent="0.25">
      <c r="A48" s="25" t="str">
        <f>Звіт!A63</f>
        <v xml:space="preserve">за рахунок власних надходжень </v>
      </c>
      <c r="B48" s="27">
        <f>Звіт!C63</f>
        <v>1203.8999999999992</v>
      </c>
      <c r="C48" s="27">
        <f>Звіт!D63</f>
        <v>1326.7999999999993</v>
      </c>
      <c r="D48" s="27">
        <f>Звіт!E63</f>
        <v>122.90000000000009</v>
      </c>
      <c r="E48" s="108"/>
    </row>
    <row r="49" spans="1:6" ht="15.75" customHeight="1" x14ac:dyDescent="0.25">
      <c r="A49" s="25" t="str">
        <f>Звіт!A64</f>
        <v>за рахунок бюджетних коштів</v>
      </c>
      <c r="B49" s="27">
        <f>Звіт!C64</f>
        <v>5820.8</v>
      </c>
      <c r="C49" s="27">
        <f>Звіт!D64</f>
        <v>5550.6</v>
      </c>
      <c r="D49" s="27">
        <f>Звіт!E64</f>
        <v>-270.19999999999982</v>
      </c>
      <c r="E49" s="108"/>
    </row>
    <row r="50" spans="1:6" ht="15.75" customHeight="1" x14ac:dyDescent="0.25">
      <c r="A50" s="25"/>
      <c r="B50" s="27"/>
      <c r="C50" s="27"/>
      <c r="D50" s="27"/>
      <c r="E50" s="108"/>
    </row>
    <row r="51" spans="1:6" s="38" customFormat="1" ht="32.450000000000003" customHeight="1" x14ac:dyDescent="0.25">
      <c r="A51" s="25" t="str">
        <f>Звіт!A66</f>
        <v>ІІІ. ФІНАНСОВІ РЕЗУЛЬТАТИ ВІД ОПЕРАЦІЙНОЇ ДІЯЛЬНОСТІ:</v>
      </c>
      <c r="B51" s="27"/>
      <c r="C51" s="27"/>
      <c r="D51" s="27"/>
      <c r="E51" s="111"/>
      <c r="F51" s="67"/>
    </row>
    <row r="52" spans="1:6" s="52" customFormat="1" ht="18" customHeight="1" x14ac:dyDescent="0.25">
      <c r="A52" s="25" t="str">
        <f>Звіт!A67</f>
        <v xml:space="preserve">прибуток </v>
      </c>
      <c r="B52" s="27"/>
      <c r="C52" s="27"/>
      <c r="D52" s="27"/>
      <c r="E52" s="108"/>
    </row>
    <row r="53" spans="1:6" s="52" customFormat="1" ht="15.75" customHeight="1" x14ac:dyDescent="0.25">
      <c r="A53" s="25" t="str">
        <f>Звіт!A68</f>
        <v>ЗБИТОК</v>
      </c>
      <c r="B53" s="27"/>
      <c r="C53" s="27"/>
      <c r="D53" s="27"/>
      <c r="E53" s="108"/>
    </row>
    <row r="54" spans="1:6" ht="15.75" x14ac:dyDescent="0.25">
      <c r="A54" s="25"/>
      <c r="B54" s="27"/>
      <c r="C54" s="27"/>
      <c r="D54" s="27"/>
      <c r="E54" s="108"/>
    </row>
    <row r="55" spans="1:6" s="52" customFormat="1" ht="15.75" customHeight="1" x14ac:dyDescent="0.25">
      <c r="A55" s="25" t="str">
        <f>Звіт!A70</f>
        <v>ІV.Додаткова інформація</v>
      </c>
      <c r="B55" s="27"/>
      <c r="C55" s="27"/>
      <c r="D55" s="27"/>
      <c r="E55" s="112"/>
    </row>
    <row r="56" spans="1:6" s="38" customFormat="1" ht="15.75" customHeight="1" x14ac:dyDescent="0.25">
      <c r="A56" s="25" t="str">
        <f>Звіт!A71</f>
        <v>Чисельність працівників</v>
      </c>
      <c r="B56" s="27">
        <f>Звіт!C71</f>
        <v>39</v>
      </c>
      <c r="C56" s="27">
        <f>Звіт!D71</f>
        <v>39</v>
      </c>
      <c r="D56" s="27"/>
      <c r="E56" s="117"/>
    </row>
    <row r="57" spans="1:6" s="52" customFormat="1" ht="61.9" customHeight="1" x14ac:dyDescent="0.25">
      <c r="A57" s="118" t="str">
        <f>Звіт!A72</f>
        <v>Вартість статутного капіталу</v>
      </c>
      <c r="B57" s="27">
        <f>Звіт!C72</f>
        <v>597</v>
      </c>
      <c r="C57" s="27">
        <f>Звіт!D72</f>
        <v>597</v>
      </c>
      <c r="D57" s="27"/>
      <c r="E57" s="104"/>
    </row>
    <row r="58" spans="1:6" s="52" customFormat="1" ht="22.9" customHeight="1" x14ac:dyDescent="0.25">
      <c r="A58" s="25" t="str">
        <f>Звіт!A73</f>
        <v>Податкова заборгованість</v>
      </c>
      <c r="B58" s="27"/>
      <c r="C58" s="27"/>
      <c r="D58" s="27"/>
      <c r="E58" s="104"/>
    </row>
    <row r="59" spans="1:6" s="52" customFormat="1" ht="28.5" customHeight="1" x14ac:dyDescent="0.25">
      <c r="A59" s="25" t="str">
        <f>Звіт!A74</f>
        <v>Заборгованість перед працівниками за заробітною платою</v>
      </c>
      <c r="B59" s="27"/>
      <c r="C59" s="27"/>
      <c r="D59" s="27"/>
      <c r="E59" s="113"/>
    </row>
    <row r="60" spans="1:6" ht="16.5" customHeight="1" x14ac:dyDescent="0.25">
      <c r="A60" s="25" t="str">
        <f>Звіт!A75</f>
        <v>Залишок коштів на початок року</v>
      </c>
      <c r="B60" s="27"/>
      <c r="C60" s="27">
        <f>Звіт!D75</f>
        <v>71.599999999999994</v>
      </c>
      <c r="D60" s="27"/>
      <c r="E60" s="114"/>
    </row>
    <row r="61" spans="1:6" ht="19.149999999999999" customHeight="1" x14ac:dyDescent="0.25">
      <c r="A61" s="25" t="str">
        <f>Звіт!A76</f>
        <v>Залишок коштів на звітну дату</v>
      </c>
      <c r="B61" s="27"/>
      <c r="C61" s="27">
        <f>Звіт!D76</f>
        <v>90.400000000001455</v>
      </c>
      <c r="D61" s="27"/>
      <c r="E61" s="115"/>
    </row>
    <row r="62" spans="1:6" s="96" customFormat="1" ht="15.75" x14ac:dyDescent="0.25">
      <c r="A62" s="91" t="s">
        <v>82</v>
      </c>
      <c r="B62" s="92"/>
      <c r="C62" s="93"/>
      <c r="D62" s="94" t="s">
        <v>83</v>
      </c>
      <c r="E62" s="95"/>
    </row>
    <row r="63" spans="1:6" s="96" customFormat="1" ht="12" x14ac:dyDescent="0.2">
      <c r="A63" s="97" t="s">
        <v>91</v>
      </c>
      <c r="B63" s="98"/>
      <c r="C63" s="98"/>
      <c r="D63" s="98"/>
    </row>
    <row r="64" spans="1:6" x14ac:dyDescent="0.2">
      <c r="B64" s="99"/>
      <c r="C64" s="99"/>
      <c r="D64" s="99"/>
    </row>
    <row r="65" spans="1:4" x14ac:dyDescent="0.2">
      <c r="A65" s="100"/>
      <c r="B65" s="99"/>
      <c r="C65" s="99"/>
      <c r="D65" s="99"/>
    </row>
    <row r="66" spans="1:4" x14ac:dyDescent="0.2">
      <c r="A66" s="100"/>
      <c r="B66" s="99"/>
      <c r="C66" s="99"/>
      <c r="D66" s="99"/>
    </row>
    <row r="67" spans="1:4" x14ac:dyDescent="0.2">
      <c r="A67" s="100"/>
      <c r="B67" s="99"/>
      <c r="C67" s="99"/>
      <c r="D67" s="99"/>
    </row>
    <row r="68" spans="1:4" x14ac:dyDescent="0.2">
      <c r="A68" s="100"/>
      <c r="B68" s="99"/>
      <c r="C68" s="99"/>
      <c r="D68" s="99"/>
    </row>
    <row r="69" spans="1:4" x14ac:dyDescent="0.2">
      <c r="A69" s="100"/>
      <c r="B69" s="99"/>
      <c r="C69" s="99"/>
      <c r="D69" s="99"/>
    </row>
    <row r="70" spans="1:4" x14ac:dyDescent="0.2">
      <c r="A70" s="100"/>
      <c r="B70" s="99"/>
      <c r="C70" s="99"/>
      <c r="D70" s="99"/>
    </row>
    <row r="71" spans="1:4" x14ac:dyDescent="0.2">
      <c r="A71" s="100"/>
      <c r="B71" s="99"/>
      <c r="C71" s="99"/>
      <c r="D71" s="99"/>
    </row>
    <row r="72" spans="1:4" x14ac:dyDescent="0.2">
      <c r="A72" s="100"/>
      <c r="B72" s="99"/>
      <c r="C72" s="99"/>
      <c r="D72" s="99"/>
    </row>
    <row r="73" spans="1:4" x14ac:dyDescent="0.2">
      <c r="A73" s="100"/>
      <c r="B73" s="99"/>
      <c r="C73" s="99"/>
      <c r="D73" s="99"/>
    </row>
    <row r="74" spans="1:4" x14ac:dyDescent="0.2">
      <c r="A74" s="100"/>
      <c r="B74" s="99"/>
      <c r="C74" s="99"/>
      <c r="D74" s="99"/>
    </row>
    <row r="75" spans="1:4" x14ac:dyDescent="0.2">
      <c r="A75" s="100"/>
      <c r="B75" s="99"/>
      <c r="C75" s="99"/>
      <c r="D75" s="99"/>
    </row>
    <row r="76" spans="1:4" x14ac:dyDescent="0.2">
      <c r="A76" s="100"/>
      <c r="B76" s="99"/>
      <c r="C76" s="99"/>
      <c r="D76" s="99"/>
    </row>
    <row r="77" spans="1:4" x14ac:dyDescent="0.2">
      <c r="A77" s="100"/>
      <c r="B77" s="99"/>
      <c r="C77" s="99"/>
      <c r="D77" s="99"/>
    </row>
    <row r="78" spans="1:4" x14ac:dyDescent="0.2">
      <c r="A78" s="100"/>
      <c r="B78" s="99"/>
      <c r="C78" s="99"/>
      <c r="D78" s="99"/>
    </row>
    <row r="79" spans="1:4" x14ac:dyDescent="0.2">
      <c r="A79" s="100"/>
      <c r="B79" s="99"/>
      <c r="C79" s="99"/>
      <c r="D79" s="99"/>
    </row>
    <row r="80" spans="1:4" x14ac:dyDescent="0.2">
      <c r="A80" s="101"/>
    </row>
    <row r="81" spans="1:1" x14ac:dyDescent="0.2">
      <c r="A81" s="101"/>
    </row>
    <row r="82" spans="1:1" x14ac:dyDescent="0.2">
      <c r="A82" s="101"/>
    </row>
    <row r="83" spans="1:1" x14ac:dyDescent="0.2">
      <c r="A83" s="101"/>
    </row>
    <row r="84" spans="1:1" x14ac:dyDescent="0.2">
      <c r="A84" s="101"/>
    </row>
    <row r="85" spans="1:1" x14ac:dyDescent="0.2">
      <c r="A85" s="101"/>
    </row>
    <row r="86" spans="1:1" x14ac:dyDescent="0.2">
      <c r="A86" s="101"/>
    </row>
    <row r="87" spans="1:1" x14ac:dyDescent="0.2">
      <c r="A87" s="101"/>
    </row>
    <row r="88" spans="1:1" x14ac:dyDescent="0.2">
      <c r="A88" s="101"/>
    </row>
    <row r="89" spans="1:1" x14ac:dyDescent="0.2">
      <c r="A89" s="101"/>
    </row>
    <row r="90" spans="1:1" x14ac:dyDescent="0.2">
      <c r="A90" s="101"/>
    </row>
    <row r="91" spans="1:1" x14ac:dyDescent="0.2">
      <c r="A91" s="101"/>
    </row>
    <row r="92" spans="1:1" x14ac:dyDescent="0.2">
      <c r="A92" s="101"/>
    </row>
    <row r="93" spans="1:1" x14ac:dyDescent="0.2">
      <c r="A93" s="101"/>
    </row>
    <row r="94" spans="1:1" x14ac:dyDescent="0.2">
      <c r="A94" s="101"/>
    </row>
    <row r="95" spans="1:1" x14ac:dyDescent="0.2">
      <c r="A95" s="101"/>
    </row>
    <row r="96" spans="1:1" x14ac:dyDescent="0.2">
      <c r="A96" s="101"/>
    </row>
    <row r="97" spans="1:1" x14ac:dyDescent="0.2">
      <c r="A97" s="101"/>
    </row>
    <row r="98" spans="1:1" x14ac:dyDescent="0.2">
      <c r="A98" s="101"/>
    </row>
    <row r="99" spans="1:1" x14ac:dyDescent="0.2">
      <c r="A99" s="101"/>
    </row>
    <row r="100" spans="1:1" x14ac:dyDescent="0.2">
      <c r="A100" s="101"/>
    </row>
    <row r="101" spans="1:1" x14ac:dyDescent="0.2">
      <c r="A101" s="101"/>
    </row>
    <row r="102" spans="1:1" x14ac:dyDescent="0.2">
      <c r="A102" s="101"/>
    </row>
    <row r="103" spans="1:1" x14ac:dyDescent="0.2">
      <c r="A103" s="101"/>
    </row>
    <row r="104" spans="1:1" x14ac:dyDescent="0.2">
      <c r="A104" s="101"/>
    </row>
    <row r="105" spans="1:1" x14ac:dyDescent="0.2">
      <c r="A105" s="101"/>
    </row>
    <row r="106" spans="1:1" x14ac:dyDescent="0.2">
      <c r="A106" s="101"/>
    </row>
    <row r="107" spans="1:1" x14ac:dyDescent="0.2">
      <c r="A107" s="101"/>
    </row>
    <row r="108" spans="1:1" x14ac:dyDescent="0.2">
      <c r="A108" s="101"/>
    </row>
    <row r="109" spans="1:1" x14ac:dyDescent="0.2">
      <c r="A109" s="101"/>
    </row>
    <row r="110" spans="1:1" x14ac:dyDescent="0.2">
      <c r="A110" s="101"/>
    </row>
    <row r="111" spans="1:1" x14ac:dyDescent="0.2">
      <c r="A111" s="101"/>
    </row>
    <row r="112" spans="1:1" x14ac:dyDescent="0.2">
      <c r="A112" s="101"/>
    </row>
    <row r="113" spans="1:1" x14ac:dyDescent="0.2">
      <c r="A113" s="101"/>
    </row>
    <row r="114" spans="1:1" x14ac:dyDescent="0.2">
      <c r="A114" s="101"/>
    </row>
    <row r="115" spans="1:1" x14ac:dyDescent="0.2">
      <c r="A115" s="101"/>
    </row>
    <row r="116" spans="1:1" x14ac:dyDescent="0.2">
      <c r="A116" s="101"/>
    </row>
    <row r="117" spans="1:1" x14ac:dyDescent="0.2">
      <c r="A117" s="101"/>
    </row>
    <row r="118" spans="1:1" x14ac:dyDescent="0.2">
      <c r="A118" s="101"/>
    </row>
    <row r="119" spans="1:1" x14ac:dyDescent="0.2">
      <c r="A119" s="101"/>
    </row>
    <row r="120" spans="1:1" x14ac:dyDescent="0.2">
      <c r="A120" s="101"/>
    </row>
    <row r="121" spans="1:1" x14ac:dyDescent="0.2">
      <c r="A121" s="101"/>
    </row>
    <row r="122" spans="1:1" x14ac:dyDescent="0.2">
      <c r="A122" s="101"/>
    </row>
    <row r="123" spans="1:1" x14ac:dyDescent="0.2">
      <c r="A123" s="101"/>
    </row>
    <row r="124" spans="1:1" x14ac:dyDescent="0.2">
      <c r="A124" s="101"/>
    </row>
    <row r="125" spans="1:1" x14ac:dyDescent="0.2">
      <c r="A125" s="101"/>
    </row>
    <row r="126" spans="1:1" x14ac:dyDescent="0.2">
      <c r="A126" s="101"/>
    </row>
    <row r="127" spans="1:1" x14ac:dyDescent="0.2">
      <c r="A127" s="101"/>
    </row>
    <row r="128" spans="1:1" x14ac:dyDescent="0.2">
      <c r="A128" s="101"/>
    </row>
    <row r="129" spans="1:1" x14ac:dyDescent="0.2">
      <c r="A129" s="101"/>
    </row>
    <row r="130" spans="1:1" x14ac:dyDescent="0.2">
      <c r="A130" s="101"/>
    </row>
    <row r="131" spans="1:1" x14ac:dyDescent="0.2">
      <c r="A131" s="101"/>
    </row>
    <row r="132" spans="1:1" x14ac:dyDescent="0.2">
      <c r="A132" s="101"/>
    </row>
    <row r="133" spans="1:1" x14ac:dyDescent="0.2">
      <c r="A133" s="101"/>
    </row>
    <row r="134" spans="1:1" x14ac:dyDescent="0.2">
      <c r="A134" s="101"/>
    </row>
    <row r="135" spans="1:1" x14ac:dyDescent="0.2">
      <c r="A135" s="101"/>
    </row>
    <row r="136" spans="1:1" x14ac:dyDescent="0.2">
      <c r="A136" s="101"/>
    </row>
    <row r="137" spans="1:1" x14ac:dyDescent="0.2">
      <c r="A137" s="101"/>
    </row>
    <row r="138" spans="1:1" x14ac:dyDescent="0.2">
      <c r="A138" s="101"/>
    </row>
    <row r="139" spans="1:1" x14ac:dyDescent="0.2">
      <c r="A139" s="101"/>
    </row>
    <row r="140" spans="1:1" x14ac:dyDescent="0.2">
      <c r="A140" s="101"/>
    </row>
    <row r="141" spans="1:1" x14ac:dyDescent="0.2">
      <c r="A141" s="101"/>
    </row>
    <row r="142" spans="1:1" x14ac:dyDescent="0.2">
      <c r="A142" s="101"/>
    </row>
    <row r="143" spans="1:1" x14ac:dyDescent="0.2">
      <c r="A143" s="101"/>
    </row>
    <row r="144" spans="1:1" x14ac:dyDescent="0.2">
      <c r="A144" s="101"/>
    </row>
    <row r="145" spans="1:1" x14ac:dyDescent="0.2">
      <c r="A145" s="101"/>
    </row>
    <row r="146" spans="1:1" x14ac:dyDescent="0.2">
      <c r="A146" s="101"/>
    </row>
    <row r="147" spans="1:1" x14ac:dyDescent="0.2">
      <c r="A147" s="101"/>
    </row>
    <row r="148" spans="1:1" x14ac:dyDescent="0.2">
      <c r="A148" s="101"/>
    </row>
    <row r="149" spans="1:1" x14ac:dyDescent="0.2">
      <c r="A149" s="101"/>
    </row>
    <row r="150" spans="1:1" x14ac:dyDescent="0.2">
      <c r="A150" s="101"/>
    </row>
    <row r="151" spans="1:1" x14ac:dyDescent="0.2">
      <c r="A151" s="101"/>
    </row>
    <row r="152" spans="1:1" x14ac:dyDescent="0.2">
      <c r="A152" s="101"/>
    </row>
    <row r="153" spans="1:1" x14ac:dyDescent="0.2">
      <c r="A153" s="101"/>
    </row>
    <row r="154" spans="1:1" x14ac:dyDescent="0.2">
      <c r="A154" s="101"/>
    </row>
    <row r="155" spans="1:1" x14ac:dyDescent="0.2">
      <c r="A155" s="101"/>
    </row>
    <row r="156" spans="1:1" x14ac:dyDescent="0.2">
      <c r="A156" s="101"/>
    </row>
    <row r="157" spans="1:1" x14ac:dyDescent="0.2">
      <c r="A157" s="101"/>
    </row>
    <row r="158" spans="1:1" x14ac:dyDescent="0.2">
      <c r="A158" s="101"/>
    </row>
    <row r="159" spans="1:1" x14ac:dyDescent="0.2">
      <c r="A159" s="101"/>
    </row>
    <row r="160" spans="1:1" x14ac:dyDescent="0.2">
      <c r="A160" s="101"/>
    </row>
    <row r="161" spans="1:1" x14ac:dyDescent="0.2">
      <c r="A161" s="101"/>
    </row>
    <row r="162" spans="1:1" x14ac:dyDescent="0.2">
      <c r="A162" s="101"/>
    </row>
    <row r="163" spans="1:1" x14ac:dyDescent="0.2">
      <c r="A163" s="101"/>
    </row>
    <row r="164" spans="1:1" x14ac:dyDescent="0.2">
      <c r="A164" s="101"/>
    </row>
    <row r="165" spans="1:1" x14ac:dyDescent="0.2">
      <c r="A165" s="101"/>
    </row>
    <row r="166" spans="1:1" x14ac:dyDescent="0.2">
      <c r="A166" s="101"/>
    </row>
    <row r="167" spans="1:1" x14ac:dyDescent="0.2">
      <c r="A167" s="101"/>
    </row>
    <row r="168" spans="1:1" x14ac:dyDescent="0.2">
      <c r="A168" s="101"/>
    </row>
    <row r="169" spans="1:1" x14ac:dyDescent="0.2">
      <c r="A169" s="101"/>
    </row>
    <row r="170" spans="1:1" x14ac:dyDescent="0.2">
      <c r="A170" s="101"/>
    </row>
    <row r="171" spans="1:1" x14ac:dyDescent="0.2">
      <c r="A171" s="101"/>
    </row>
    <row r="172" spans="1:1" x14ac:dyDescent="0.2">
      <c r="A172" s="101"/>
    </row>
    <row r="173" spans="1:1" x14ac:dyDescent="0.2">
      <c r="A173" s="101"/>
    </row>
    <row r="174" spans="1:1" x14ac:dyDescent="0.2">
      <c r="A174" s="101"/>
    </row>
    <row r="175" spans="1:1" x14ac:dyDescent="0.2">
      <c r="A175" s="101"/>
    </row>
    <row r="176" spans="1:1" x14ac:dyDescent="0.2">
      <c r="A176" s="101"/>
    </row>
    <row r="177" spans="1:1" x14ac:dyDescent="0.2">
      <c r="A177" s="101"/>
    </row>
    <row r="178" spans="1:1" x14ac:dyDescent="0.2">
      <c r="A178" s="101"/>
    </row>
    <row r="179" spans="1:1" x14ac:dyDescent="0.2">
      <c r="A179" s="101"/>
    </row>
    <row r="180" spans="1:1" x14ac:dyDescent="0.2">
      <c r="A180" s="101"/>
    </row>
    <row r="181" spans="1:1" x14ac:dyDescent="0.2">
      <c r="A181" s="101"/>
    </row>
    <row r="182" spans="1:1" x14ac:dyDescent="0.2">
      <c r="A182" s="101"/>
    </row>
    <row r="183" spans="1:1" x14ac:dyDescent="0.2">
      <c r="A183" s="101"/>
    </row>
    <row r="184" spans="1:1" x14ac:dyDescent="0.2">
      <c r="A184" s="101"/>
    </row>
    <row r="185" spans="1:1" x14ac:dyDescent="0.2">
      <c r="A185" s="101"/>
    </row>
    <row r="186" spans="1:1" x14ac:dyDescent="0.2">
      <c r="A186" s="101"/>
    </row>
    <row r="187" spans="1:1" x14ac:dyDescent="0.2">
      <c r="A187" s="101"/>
    </row>
    <row r="188" spans="1:1" x14ac:dyDescent="0.2">
      <c r="A188" s="101"/>
    </row>
    <row r="189" spans="1:1" x14ac:dyDescent="0.2">
      <c r="A189" s="101"/>
    </row>
    <row r="190" spans="1:1" x14ac:dyDescent="0.2">
      <c r="A190" s="101"/>
    </row>
    <row r="191" spans="1:1" x14ac:dyDescent="0.2">
      <c r="A191" s="101"/>
    </row>
    <row r="192" spans="1:1" x14ac:dyDescent="0.2">
      <c r="A192" s="101"/>
    </row>
    <row r="193" spans="1:1" x14ac:dyDescent="0.2">
      <c r="A193" s="101"/>
    </row>
    <row r="194" spans="1:1" x14ac:dyDescent="0.2">
      <c r="A194" s="101"/>
    </row>
    <row r="195" spans="1:1" x14ac:dyDescent="0.2">
      <c r="A195" s="101"/>
    </row>
    <row r="196" spans="1:1" x14ac:dyDescent="0.2">
      <c r="A196" s="101"/>
    </row>
    <row r="197" spans="1:1" x14ac:dyDescent="0.2">
      <c r="A197" s="101"/>
    </row>
    <row r="198" spans="1:1" x14ac:dyDescent="0.2">
      <c r="A198" s="101"/>
    </row>
    <row r="199" spans="1:1" x14ac:dyDescent="0.2">
      <c r="A199" s="101"/>
    </row>
    <row r="200" spans="1:1" x14ac:dyDescent="0.2">
      <c r="A200" s="101"/>
    </row>
    <row r="201" spans="1:1" x14ac:dyDescent="0.2">
      <c r="A201" s="101"/>
    </row>
    <row r="202" spans="1:1" x14ac:dyDescent="0.2">
      <c r="A202" s="101"/>
    </row>
    <row r="203" spans="1:1" x14ac:dyDescent="0.2">
      <c r="A203" s="101"/>
    </row>
    <row r="204" spans="1:1" x14ac:dyDescent="0.2">
      <c r="A204" s="101"/>
    </row>
    <row r="205" spans="1:1" x14ac:dyDescent="0.2">
      <c r="A205" s="101"/>
    </row>
    <row r="206" spans="1:1" x14ac:dyDescent="0.2">
      <c r="A206" s="101"/>
    </row>
    <row r="207" spans="1:1" x14ac:dyDescent="0.2">
      <c r="A207" s="101"/>
    </row>
    <row r="208" spans="1:1" x14ac:dyDescent="0.2">
      <c r="A208" s="101"/>
    </row>
    <row r="209" spans="1:1" x14ac:dyDescent="0.2">
      <c r="A209" s="101"/>
    </row>
    <row r="210" spans="1:1" x14ac:dyDescent="0.2">
      <c r="A210" s="101"/>
    </row>
    <row r="211" spans="1:1" x14ac:dyDescent="0.2">
      <c r="A211" s="101"/>
    </row>
    <row r="212" spans="1:1" x14ac:dyDescent="0.2">
      <c r="A212" s="101"/>
    </row>
    <row r="213" spans="1:1" x14ac:dyDescent="0.2">
      <c r="A213" s="101"/>
    </row>
    <row r="214" spans="1:1" x14ac:dyDescent="0.2">
      <c r="A214" s="101"/>
    </row>
    <row r="215" spans="1:1" x14ac:dyDescent="0.2">
      <c r="A215" s="101"/>
    </row>
    <row r="216" spans="1:1" x14ac:dyDescent="0.2">
      <c r="A216" s="101"/>
    </row>
    <row r="217" spans="1:1" x14ac:dyDescent="0.2">
      <c r="A217" s="101"/>
    </row>
    <row r="218" spans="1:1" x14ac:dyDescent="0.2">
      <c r="A218" s="101"/>
    </row>
    <row r="219" spans="1:1" x14ac:dyDescent="0.2">
      <c r="A219" s="101"/>
    </row>
    <row r="220" spans="1:1" x14ac:dyDescent="0.2">
      <c r="A220" s="101"/>
    </row>
    <row r="221" spans="1:1" x14ac:dyDescent="0.2">
      <c r="A221" s="101"/>
    </row>
    <row r="222" spans="1:1" x14ac:dyDescent="0.2">
      <c r="A222" s="101"/>
    </row>
    <row r="223" spans="1:1" x14ac:dyDescent="0.2">
      <c r="A223" s="101"/>
    </row>
    <row r="224" spans="1:1" x14ac:dyDescent="0.2">
      <c r="A224" s="101"/>
    </row>
    <row r="225" spans="1:1" x14ac:dyDescent="0.2">
      <c r="A225" s="101"/>
    </row>
    <row r="226" spans="1:1" x14ac:dyDescent="0.2">
      <c r="A226" s="101"/>
    </row>
    <row r="227" spans="1:1" x14ac:dyDescent="0.2">
      <c r="A227" s="101"/>
    </row>
    <row r="228" spans="1:1" x14ac:dyDescent="0.2">
      <c r="A228" s="101"/>
    </row>
    <row r="229" spans="1:1" x14ac:dyDescent="0.2">
      <c r="A229" s="101"/>
    </row>
    <row r="230" spans="1:1" x14ac:dyDescent="0.2">
      <c r="A230" s="101"/>
    </row>
    <row r="231" spans="1:1" x14ac:dyDescent="0.2">
      <c r="A231" s="101"/>
    </row>
    <row r="232" spans="1:1" x14ac:dyDescent="0.2">
      <c r="A232" s="101"/>
    </row>
  </sheetData>
  <mergeCells count="9">
    <mergeCell ref="A2:E2"/>
    <mergeCell ref="A3:E3"/>
    <mergeCell ref="A4:E4"/>
    <mergeCell ref="A5:E5"/>
    <mergeCell ref="A7:A8"/>
    <mergeCell ref="B7:B8"/>
    <mergeCell ref="C7:C8"/>
    <mergeCell ref="D7:D8"/>
    <mergeCell ref="E7:E8"/>
  </mergeCells>
  <pageMargins left="1.1811023622047245" right="0.39370078740157483" top="0.74803149606299213" bottom="0.74803149606299213" header="0.31496062992125984" footer="0.31496062992125984"/>
  <pageSetup paperSize="9" scale="5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Звіт</vt:lpstr>
      <vt:lpstr>Пояснювальна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Lisova</dc:creator>
  <cp:lastModifiedBy>Пользователь Windows</cp:lastModifiedBy>
  <cp:lastPrinted>2024-07-02T12:13:05Z</cp:lastPrinted>
  <dcterms:created xsi:type="dcterms:W3CDTF">2023-10-04T09:31:19Z</dcterms:created>
  <dcterms:modified xsi:type="dcterms:W3CDTF">2024-10-10T05:47:53Z</dcterms:modified>
</cp:coreProperties>
</file>