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DFX Team\Desktop\28 сесія проєкти\Доповнення\"/>
    </mc:Choice>
  </mc:AlternateContent>
  <bookViews>
    <workbookView xWindow="0" yWindow="0" windowWidth="20490" windowHeight="7620"/>
  </bookViews>
  <sheets>
    <sheet name="дод.1" sheetId="13" r:id="rId1"/>
    <sheet name="дод1,1" sheetId="22" r:id="rId2"/>
    <sheet name="дод.2" sheetId="16" r:id="rId3"/>
    <sheet name="дод.3" sheetId="1" r:id="rId4"/>
    <sheet name="дод.4" sheetId="21" r:id="rId5"/>
    <sheet name="дод.4.1" sheetId="20" r:id="rId6"/>
    <sheet name="дод.5" sheetId="23" r:id="rId7"/>
  </sheets>
  <definedNames>
    <definedName name="_xlnm.Print_Titles" localSheetId="0">дод.1!$A:$E,дод.1!$5:$6</definedName>
    <definedName name="_xlnm.Print_Titles" localSheetId="3">дод.3!$8:$13</definedName>
    <definedName name="_xlnm.Print_Area" localSheetId="0">дод.1!$A$1:$F$98</definedName>
    <definedName name="_xlnm.Print_Area" localSheetId="3">дод.3!$B$1:$Q$91</definedName>
    <definedName name="_xlnm.Print_Area" localSheetId="5">дод.4.1!$A$1:$H$21</definedName>
    <definedName name="_xlnm.Print_Area" localSheetId="1">'дод1,1'!$A$1:$F$24</definedName>
  </definedNames>
  <calcPr calcId="162913" fullPrecision="0"/>
</workbook>
</file>

<file path=xl/calcChain.xml><?xml version="1.0" encoding="utf-8"?>
<calcChain xmlns="http://schemas.openxmlformats.org/spreadsheetml/2006/main">
  <c r="I42" i="23" l="1"/>
  <c r="I43" i="23"/>
  <c r="I29" i="23"/>
  <c r="I28" i="23" l="1"/>
  <c r="K48" i="1"/>
  <c r="L48" i="1"/>
  <c r="K49" i="1"/>
  <c r="L49" i="1"/>
  <c r="F48" i="1"/>
  <c r="F49" i="1"/>
  <c r="K34" i="1"/>
  <c r="F34" i="1"/>
  <c r="K30" i="1"/>
  <c r="K31" i="1"/>
  <c r="K32" i="1"/>
  <c r="F31" i="1"/>
  <c r="L17" i="1"/>
  <c r="L18" i="1"/>
  <c r="L19" i="1"/>
  <c r="L20" i="1"/>
  <c r="L21" i="1"/>
  <c r="L22" i="1"/>
  <c r="L23" i="1"/>
  <c r="L24" i="1"/>
  <c r="E11" i="20"/>
  <c r="D11" i="20"/>
  <c r="C10" i="20"/>
  <c r="C11" i="20" s="1"/>
  <c r="I50" i="21"/>
  <c r="Q34" i="1" l="1"/>
  <c r="Q49" i="1"/>
  <c r="Q48" i="1"/>
  <c r="Q31" i="1"/>
  <c r="I39" i="21"/>
  <c r="I16" i="21"/>
  <c r="E84" i="13" l="1"/>
  <c r="F84" i="13"/>
  <c r="D84" i="13"/>
  <c r="C85" i="13"/>
  <c r="C92" i="13"/>
  <c r="E52" i="13" l="1"/>
  <c r="F52" i="13"/>
  <c r="D52" i="13"/>
  <c r="C53" i="13"/>
  <c r="I49" i="23" l="1"/>
  <c r="I50" i="23"/>
  <c r="I46" i="23"/>
  <c r="I47" i="23"/>
  <c r="I25" i="23"/>
  <c r="I26" i="23"/>
  <c r="I27" i="23"/>
  <c r="I30" i="23"/>
  <c r="K72" i="23"/>
  <c r="L72" i="23"/>
  <c r="L71" i="23" s="1"/>
  <c r="J72" i="23"/>
  <c r="J71" i="23" s="1"/>
  <c r="K64" i="23"/>
  <c r="K63" i="23" s="1"/>
  <c r="L64" i="23"/>
  <c r="L63" i="23" s="1"/>
  <c r="J64" i="23"/>
  <c r="J63" i="23" s="1"/>
  <c r="K54" i="23"/>
  <c r="K53" i="23" s="1"/>
  <c r="L54" i="23"/>
  <c r="L53" i="23" s="1"/>
  <c r="J54" i="23"/>
  <c r="J53" i="23" s="1"/>
  <c r="I34" i="23"/>
  <c r="I35" i="23"/>
  <c r="K32" i="23"/>
  <c r="K31" i="23" s="1"/>
  <c r="L32" i="23"/>
  <c r="L31" i="23" s="1"/>
  <c r="J32" i="23"/>
  <c r="J31" i="23" s="1"/>
  <c r="K11" i="23"/>
  <c r="K10" i="23" s="1"/>
  <c r="L11" i="23"/>
  <c r="L10" i="23" s="1"/>
  <c r="J11" i="23"/>
  <c r="J10" i="23" s="1"/>
  <c r="I13" i="23"/>
  <c r="I14" i="23"/>
  <c r="I55" i="23"/>
  <c r="I56" i="23"/>
  <c r="I57" i="23"/>
  <c r="I58" i="23"/>
  <c r="I59" i="23"/>
  <c r="I60" i="23"/>
  <c r="I61" i="23"/>
  <c r="I62" i="23"/>
  <c r="I65" i="23"/>
  <c r="I66" i="23"/>
  <c r="I67" i="23"/>
  <c r="I68" i="23"/>
  <c r="I69" i="23"/>
  <c r="I70" i="23"/>
  <c r="I73" i="23"/>
  <c r="I52" i="23"/>
  <c r="I44" i="23"/>
  <c r="I51" i="23"/>
  <c r="I48" i="23"/>
  <c r="I45" i="23"/>
  <c r="I41" i="23"/>
  <c r="I40" i="23"/>
  <c r="I39" i="23"/>
  <c r="I38" i="23"/>
  <c r="I37" i="23"/>
  <c r="I36" i="23"/>
  <c r="I33" i="23"/>
  <c r="I24" i="23"/>
  <c r="I23" i="23"/>
  <c r="I22" i="23"/>
  <c r="I21" i="23"/>
  <c r="I20" i="23"/>
  <c r="I19" i="23"/>
  <c r="I18" i="23"/>
  <c r="I17" i="23"/>
  <c r="I16" i="23"/>
  <c r="I15" i="23"/>
  <c r="I12" i="23"/>
  <c r="L74" i="23" l="1"/>
  <c r="J74" i="23"/>
  <c r="I72" i="23"/>
  <c r="K71" i="23"/>
  <c r="K74" i="23" s="1"/>
  <c r="I54" i="23"/>
  <c r="I64" i="23"/>
  <c r="I63" i="23"/>
  <c r="I53" i="23"/>
  <c r="I32" i="23"/>
  <c r="I11" i="23"/>
  <c r="I31" i="23"/>
  <c r="I10" i="23"/>
  <c r="I20" i="21"/>
  <c r="I71" i="23" l="1"/>
  <c r="I74" i="23"/>
  <c r="K72" i="1"/>
  <c r="K69" i="1"/>
  <c r="K68" i="1"/>
  <c r="K67" i="1"/>
  <c r="K66" i="1"/>
  <c r="K65" i="1"/>
  <c r="K64" i="1"/>
  <c r="K63" i="1"/>
  <c r="K62" i="1"/>
  <c r="K61" i="1"/>
  <c r="L68" i="1"/>
  <c r="F68" i="1"/>
  <c r="E87" i="13"/>
  <c r="F87" i="13"/>
  <c r="D87" i="13"/>
  <c r="C88" i="13"/>
  <c r="Q68" i="1" l="1"/>
  <c r="L16" i="1" l="1"/>
  <c r="I26" i="21" l="1"/>
  <c r="I24" i="21" s="1"/>
  <c r="F50" i="1" l="1"/>
  <c r="Q50" i="1" s="1"/>
  <c r="L33" i="1"/>
  <c r="L29" i="1"/>
  <c r="C64" i="13"/>
  <c r="D63" i="13"/>
  <c r="E63" i="13"/>
  <c r="F63" i="13"/>
  <c r="D56" i="13"/>
  <c r="E56" i="13"/>
  <c r="F56" i="13"/>
  <c r="C59" i="13"/>
  <c r="C57" i="13"/>
  <c r="C51" i="13"/>
  <c r="F50" i="13"/>
  <c r="F49" i="13" s="1"/>
  <c r="E50" i="13"/>
  <c r="E49" i="13" s="1"/>
  <c r="D50" i="13"/>
  <c r="D49" i="13" s="1"/>
  <c r="C50" i="13"/>
  <c r="C38" i="13"/>
  <c r="C15" i="13"/>
  <c r="C14" i="13" s="1"/>
  <c r="D14" i="13"/>
  <c r="C12" i="13" l="1"/>
  <c r="C91" i="13"/>
  <c r="I38" i="21" l="1"/>
  <c r="I32" i="21"/>
  <c r="I30" i="21" s="1"/>
  <c r="K51" i="1" l="1"/>
  <c r="K52" i="1"/>
  <c r="K53" i="1"/>
  <c r="K54" i="1"/>
  <c r="F51" i="1"/>
  <c r="Q51" i="1" s="1"/>
  <c r="F52" i="1"/>
  <c r="F53" i="1"/>
  <c r="C90" i="13"/>
  <c r="C93" i="13"/>
  <c r="Q53" i="1" l="1"/>
  <c r="Q52" i="1"/>
  <c r="C13" i="20" l="1"/>
  <c r="I54" i="21"/>
  <c r="F65" i="1"/>
  <c r="Q65" i="1" s="1"/>
  <c r="K27" i="1" l="1"/>
  <c r="F27" i="1"/>
  <c r="F32" i="1"/>
  <c r="Q27" i="1" l="1"/>
  <c r="Q32" i="1"/>
  <c r="I33" i="21" l="1"/>
  <c r="L85" i="1"/>
  <c r="L84" i="1"/>
  <c r="L81" i="1"/>
  <c r="L80" i="1"/>
  <c r="L79" i="1"/>
  <c r="L78" i="1"/>
  <c r="L77" i="1"/>
  <c r="L76" i="1"/>
  <c r="L75" i="1"/>
  <c r="L72" i="1"/>
  <c r="L69" i="1"/>
  <c r="L67" i="1"/>
  <c r="L66" i="1"/>
  <c r="L64" i="1"/>
  <c r="L63" i="1"/>
  <c r="L62" i="1"/>
  <c r="L61" i="1"/>
  <c r="L58" i="1"/>
  <c r="L57" i="1"/>
  <c r="L56" i="1"/>
  <c r="L55" i="1"/>
  <c r="L54" i="1"/>
  <c r="L47" i="1"/>
  <c r="L46" i="1"/>
  <c r="L45" i="1"/>
  <c r="L44" i="1"/>
  <c r="L43" i="1"/>
  <c r="L42" i="1"/>
  <c r="L41" i="1"/>
  <c r="L40" i="1"/>
  <c r="L39" i="1"/>
  <c r="L38" i="1"/>
  <c r="K86" i="1"/>
  <c r="F86" i="1"/>
  <c r="F54" i="1"/>
  <c r="K55" i="1"/>
  <c r="F24" i="1"/>
  <c r="F28" i="1"/>
  <c r="F29" i="1"/>
  <c r="F30" i="1"/>
  <c r="F33" i="1"/>
  <c r="L30" i="1"/>
  <c r="K29" i="1"/>
  <c r="K33" i="1"/>
  <c r="E13" i="22"/>
  <c r="D13" i="22"/>
  <c r="C13" i="22" s="1"/>
  <c r="C12" i="22"/>
  <c r="E11" i="22"/>
  <c r="E17" i="22" s="1"/>
  <c r="D11" i="22"/>
  <c r="C10" i="22"/>
  <c r="E16" i="22"/>
  <c r="D16" i="22"/>
  <c r="C16" i="22" s="1"/>
  <c r="C15" i="22"/>
  <c r="C14" i="22"/>
  <c r="C79" i="13"/>
  <c r="C78" i="13" s="1"/>
  <c r="C77" i="13" s="1"/>
  <c r="C76" i="13" s="1"/>
  <c r="F78" i="13"/>
  <c r="F77" i="13" s="1"/>
  <c r="F76" i="13" s="1"/>
  <c r="E78" i="13"/>
  <c r="E77" i="13" s="1"/>
  <c r="E76" i="13" s="1"/>
  <c r="D78" i="13"/>
  <c r="D77" i="13" s="1"/>
  <c r="D76" i="13" s="1"/>
  <c r="Q29" i="1" l="1"/>
  <c r="D17" i="22"/>
  <c r="Q86" i="1"/>
  <c r="Q30" i="1"/>
  <c r="Q54" i="1"/>
  <c r="Q33" i="1"/>
  <c r="C11" i="22"/>
  <c r="L37" i="1" l="1"/>
  <c r="L36" i="1" s="1"/>
  <c r="L28" i="1"/>
  <c r="L15" i="1" s="1"/>
  <c r="L14" i="1" s="1"/>
  <c r="I22" i="21" l="1"/>
  <c r="F17" i="22"/>
  <c r="G17" i="22"/>
  <c r="C17" i="22" l="1"/>
  <c r="C89" i="13" l="1"/>
  <c r="I57" i="21" l="1"/>
  <c r="F18" i="1" l="1"/>
  <c r="F19" i="1"/>
  <c r="F20" i="1"/>
  <c r="F21" i="1"/>
  <c r="F22" i="1"/>
  <c r="F23" i="1"/>
  <c r="F25" i="1"/>
  <c r="F26" i="1"/>
  <c r="I58" i="21" l="1"/>
  <c r="I56" i="21" s="1"/>
  <c r="I40" i="21"/>
  <c r="I44" i="21" s="1"/>
  <c r="I14" i="21"/>
  <c r="K46" i="1"/>
  <c r="F46" i="1"/>
  <c r="K41" i="1"/>
  <c r="F41" i="1"/>
  <c r="F15" i="20"/>
  <c r="F16" i="20" s="1"/>
  <c r="E15" i="20"/>
  <c r="E16" i="20" s="1"/>
  <c r="D15" i="20"/>
  <c r="D16" i="20" s="1"/>
  <c r="C14" i="20"/>
  <c r="C12" i="20"/>
  <c r="K21" i="1"/>
  <c r="Q21" i="1" s="1"/>
  <c r="C86" i="13"/>
  <c r="C84" i="13"/>
  <c r="K85" i="1"/>
  <c r="Q85" i="1" s="1"/>
  <c r="K84" i="1"/>
  <c r="F84" i="1"/>
  <c r="P83" i="1"/>
  <c r="O83" i="1"/>
  <c r="O82" i="1" s="1"/>
  <c r="N83" i="1"/>
  <c r="N82" i="1" s="1"/>
  <c r="M83" i="1"/>
  <c r="M82" i="1" s="1"/>
  <c r="J83" i="1"/>
  <c r="J82" i="1" s="1"/>
  <c r="I83" i="1"/>
  <c r="I82" i="1" s="1"/>
  <c r="H83" i="1"/>
  <c r="H82" i="1" s="1"/>
  <c r="G83" i="1"/>
  <c r="G82" i="1" s="1"/>
  <c r="K81" i="1"/>
  <c r="F81" i="1"/>
  <c r="K80" i="1"/>
  <c r="F80" i="1"/>
  <c r="K79" i="1"/>
  <c r="F79" i="1"/>
  <c r="K78" i="1"/>
  <c r="F78" i="1"/>
  <c r="K77" i="1"/>
  <c r="F77" i="1"/>
  <c r="K76" i="1"/>
  <c r="F76" i="1"/>
  <c r="K75" i="1"/>
  <c r="F75" i="1"/>
  <c r="P74" i="1"/>
  <c r="O74" i="1"/>
  <c r="O73" i="1" s="1"/>
  <c r="N74" i="1"/>
  <c r="N73" i="1" s="1"/>
  <c r="M74" i="1"/>
  <c r="M73" i="1" s="1"/>
  <c r="J74" i="1"/>
  <c r="J73" i="1" s="1"/>
  <c r="I74" i="1"/>
  <c r="I73" i="1" s="1"/>
  <c r="H74" i="1"/>
  <c r="H73" i="1" s="1"/>
  <c r="G74" i="1"/>
  <c r="G73" i="1" s="1"/>
  <c r="F72" i="1"/>
  <c r="F71" i="1" s="1"/>
  <c r="P71" i="1"/>
  <c r="O71" i="1"/>
  <c r="O70" i="1" s="1"/>
  <c r="N71" i="1"/>
  <c r="N70" i="1" s="1"/>
  <c r="M71" i="1"/>
  <c r="J71" i="1"/>
  <c r="J70" i="1" s="1"/>
  <c r="I71" i="1"/>
  <c r="I70" i="1" s="1"/>
  <c r="H71" i="1"/>
  <c r="H70" i="1" s="1"/>
  <c r="G71" i="1"/>
  <c r="G70" i="1" s="1"/>
  <c r="F69" i="1"/>
  <c r="Q69" i="1" s="1"/>
  <c r="F67" i="1"/>
  <c r="Q67" i="1" s="1"/>
  <c r="F66" i="1"/>
  <c r="Q66" i="1" s="1"/>
  <c r="F64" i="1"/>
  <c r="Q64" i="1" s="1"/>
  <c r="F63" i="1"/>
  <c r="Q63" i="1" s="1"/>
  <c r="F62" i="1"/>
  <c r="Q62" i="1" s="1"/>
  <c r="F61" i="1"/>
  <c r="P60" i="1"/>
  <c r="O60" i="1"/>
  <c r="O59" i="1" s="1"/>
  <c r="N60" i="1"/>
  <c r="N59" i="1" s="1"/>
  <c r="M60" i="1"/>
  <c r="M59" i="1" s="1"/>
  <c r="J60" i="1"/>
  <c r="J59" i="1" s="1"/>
  <c r="I60" i="1"/>
  <c r="I59" i="1" s="1"/>
  <c r="H60" i="1"/>
  <c r="H59" i="1" s="1"/>
  <c r="G60" i="1"/>
  <c r="G59" i="1" s="1"/>
  <c r="K58" i="1"/>
  <c r="F58" i="1"/>
  <c r="K57" i="1"/>
  <c r="F57" i="1"/>
  <c r="K56" i="1"/>
  <c r="F56" i="1"/>
  <c r="F55" i="1"/>
  <c r="K47" i="1"/>
  <c r="F47" i="1"/>
  <c r="K45" i="1"/>
  <c r="F45" i="1"/>
  <c r="K44" i="1"/>
  <c r="F44" i="1"/>
  <c r="K43" i="1"/>
  <c r="F43" i="1"/>
  <c r="K42" i="1"/>
  <c r="F42" i="1"/>
  <c r="K40" i="1"/>
  <c r="F40" i="1"/>
  <c r="K39" i="1"/>
  <c r="F39" i="1"/>
  <c r="K38" i="1"/>
  <c r="F38" i="1"/>
  <c r="P37" i="1"/>
  <c r="P36" i="1" s="1"/>
  <c r="O37" i="1"/>
  <c r="O36" i="1" s="1"/>
  <c r="N37" i="1"/>
  <c r="N36" i="1" s="1"/>
  <c r="M37" i="1"/>
  <c r="M36" i="1" s="1"/>
  <c r="J37" i="1"/>
  <c r="J36" i="1" s="1"/>
  <c r="I37" i="1"/>
  <c r="I36" i="1" s="1"/>
  <c r="H37" i="1"/>
  <c r="H36" i="1" s="1"/>
  <c r="G37" i="1"/>
  <c r="G36" i="1" s="1"/>
  <c r="K35" i="1"/>
  <c r="F35" i="1"/>
  <c r="K28" i="1"/>
  <c r="Q28" i="1" s="1"/>
  <c r="K26" i="1"/>
  <c r="Q26" i="1" s="1"/>
  <c r="K25" i="1"/>
  <c r="Q25" i="1" s="1"/>
  <c r="K24" i="1"/>
  <c r="Q24" i="1" s="1"/>
  <c r="K23" i="1"/>
  <c r="Q23" i="1" s="1"/>
  <c r="K22" i="1"/>
  <c r="Q22" i="1" s="1"/>
  <c r="Q20" i="1"/>
  <c r="K19" i="1"/>
  <c r="Q19" i="1" s="1"/>
  <c r="K18" i="1"/>
  <c r="Q18" i="1" s="1"/>
  <c r="K17" i="1"/>
  <c r="F17" i="1"/>
  <c r="K16" i="1"/>
  <c r="F16" i="1"/>
  <c r="P15" i="1"/>
  <c r="P14" i="1" s="1"/>
  <c r="O15" i="1"/>
  <c r="O14" i="1" s="1"/>
  <c r="N15" i="1"/>
  <c r="N14" i="1" s="1"/>
  <c r="M15" i="1"/>
  <c r="M14" i="1" s="1"/>
  <c r="J15" i="1"/>
  <c r="J14" i="1" s="1"/>
  <c r="I15" i="1"/>
  <c r="I14" i="1" s="1"/>
  <c r="H15" i="1"/>
  <c r="H14" i="1" s="1"/>
  <c r="G15" i="1"/>
  <c r="G14" i="1" s="1"/>
  <c r="C67" i="13"/>
  <c r="E73" i="13"/>
  <c r="C29" i="13"/>
  <c r="C27" i="13" s="1"/>
  <c r="C28" i="13"/>
  <c r="F27" i="13"/>
  <c r="E27" i="13"/>
  <c r="E22" i="13" s="1"/>
  <c r="D27" i="13"/>
  <c r="D31" i="13"/>
  <c r="E31" i="13"/>
  <c r="F31" i="13"/>
  <c r="C32" i="13"/>
  <c r="C33" i="13"/>
  <c r="C34" i="13"/>
  <c r="C35" i="13"/>
  <c r="C36" i="13"/>
  <c r="C37" i="13"/>
  <c r="C39" i="13"/>
  <c r="D40" i="13"/>
  <c r="E40" i="13"/>
  <c r="F40" i="13"/>
  <c r="F30" i="13" s="1"/>
  <c r="C41" i="13"/>
  <c r="C42" i="13"/>
  <c r="C43" i="13"/>
  <c r="D44" i="13"/>
  <c r="E44" i="13"/>
  <c r="F44" i="13"/>
  <c r="D45" i="13"/>
  <c r="E45" i="13"/>
  <c r="F45" i="13"/>
  <c r="C46" i="13"/>
  <c r="C47" i="13"/>
  <c r="C54" i="13"/>
  <c r="C58" i="13"/>
  <c r="C60" i="13"/>
  <c r="D61" i="13"/>
  <c r="E61" i="13"/>
  <c r="F61" i="13"/>
  <c r="C62" i="13"/>
  <c r="C61" i="13" s="1"/>
  <c r="C65" i="13"/>
  <c r="C63" i="13" s="1"/>
  <c r="C66" i="13"/>
  <c r="D69" i="13"/>
  <c r="D68" i="13" s="1"/>
  <c r="E69" i="13"/>
  <c r="E68" i="13" s="1"/>
  <c r="F69" i="13"/>
  <c r="F68" i="13" s="1"/>
  <c r="C70" i="13"/>
  <c r="C71" i="13"/>
  <c r="C74" i="13"/>
  <c r="C75" i="13"/>
  <c r="D82" i="13"/>
  <c r="E82" i="13"/>
  <c r="C82" i="13" s="1"/>
  <c r="F82" i="13"/>
  <c r="F81" i="13" s="1"/>
  <c r="F80" i="13" s="1"/>
  <c r="C83" i="13"/>
  <c r="C94" i="13"/>
  <c r="D23" i="13"/>
  <c r="C24" i="13"/>
  <c r="C23" i="13" s="1"/>
  <c r="D25" i="13"/>
  <c r="C26" i="13"/>
  <c r="C25" i="13" s="1"/>
  <c r="D9" i="16"/>
  <c r="E9" i="16"/>
  <c r="F9" i="16"/>
  <c r="C10" i="16"/>
  <c r="C11" i="16"/>
  <c r="C9" i="16" s="1"/>
  <c r="D12" i="16"/>
  <c r="D8" i="16" s="1"/>
  <c r="D16" i="16" s="1"/>
  <c r="E12" i="16"/>
  <c r="E8" i="16" s="1"/>
  <c r="E16" i="16" s="1"/>
  <c r="F12" i="16"/>
  <c r="F8" i="16" s="1"/>
  <c r="F16" i="16" s="1"/>
  <c r="C13" i="16"/>
  <c r="C14" i="16"/>
  <c r="C15" i="16"/>
  <c r="D18" i="16"/>
  <c r="E18" i="16"/>
  <c r="F18" i="16"/>
  <c r="C19" i="16"/>
  <c r="C18" i="16" s="1"/>
  <c r="C20" i="16"/>
  <c r="D21" i="16"/>
  <c r="D17" i="16" s="1"/>
  <c r="D25" i="16" s="1"/>
  <c r="E21" i="16"/>
  <c r="E17" i="16" s="1"/>
  <c r="E25" i="16" s="1"/>
  <c r="F21" i="16"/>
  <c r="F17" i="16" s="1"/>
  <c r="F25" i="16" s="1"/>
  <c r="C22" i="16"/>
  <c r="C23" i="16"/>
  <c r="C24" i="16"/>
  <c r="D9" i="13"/>
  <c r="D8" i="13" s="1"/>
  <c r="E9" i="13"/>
  <c r="F9" i="13"/>
  <c r="C10" i="13"/>
  <c r="C11" i="13"/>
  <c r="C13" i="13"/>
  <c r="D17" i="13"/>
  <c r="E17" i="13"/>
  <c r="F17" i="13"/>
  <c r="F16" i="13" s="1"/>
  <c r="F14" i="13" s="1"/>
  <c r="C18" i="13"/>
  <c r="C19" i="13"/>
  <c r="C17" i="13" s="1"/>
  <c r="D20" i="13"/>
  <c r="E20" i="13"/>
  <c r="F20" i="13"/>
  <c r="C21" i="13"/>
  <c r="C20" i="13" s="1"/>
  <c r="C87" i="13"/>
  <c r="F22" i="13"/>
  <c r="D81" i="13"/>
  <c r="D80" i="13" s="1"/>
  <c r="F8" i="13" l="1"/>
  <c r="C49" i="13"/>
  <c r="C52" i="13"/>
  <c r="Q58" i="1"/>
  <c r="C56" i="13"/>
  <c r="M70" i="1"/>
  <c r="M87" i="1" s="1"/>
  <c r="K71" i="1"/>
  <c r="K60" i="1"/>
  <c r="E81" i="13"/>
  <c r="E80" i="13" s="1"/>
  <c r="C80" i="13" s="1"/>
  <c r="D55" i="13"/>
  <c r="D48" i="13" s="1"/>
  <c r="F55" i="13"/>
  <c r="F48" i="13" s="1"/>
  <c r="E16" i="13"/>
  <c r="E14" i="13" s="1"/>
  <c r="E8" i="13" s="1"/>
  <c r="C9" i="13"/>
  <c r="C8" i="13" s="1"/>
  <c r="C69" i="13"/>
  <c r="C68" i="13" s="1"/>
  <c r="C15" i="20"/>
  <c r="C16" i="20" s="1"/>
  <c r="Q42" i="1"/>
  <c r="P59" i="1"/>
  <c r="L60" i="1"/>
  <c r="P70" i="1"/>
  <c r="L70" i="1" s="1"/>
  <c r="L71" i="1"/>
  <c r="P82" i="1"/>
  <c r="L82" i="1" s="1"/>
  <c r="L83" i="1"/>
  <c r="P73" i="1"/>
  <c r="L73" i="1" s="1"/>
  <c r="L74" i="1"/>
  <c r="Q76" i="1"/>
  <c r="Q80" i="1"/>
  <c r="C21" i="16"/>
  <c r="C17" i="16" s="1"/>
  <c r="Q47" i="1"/>
  <c r="Q46" i="1"/>
  <c r="Q55" i="1"/>
  <c r="C12" i="16"/>
  <c r="C8" i="16" s="1"/>
  <c r="C16" i="16" s="1"/>
  <c r="C55" i="13"/>
  <c r="E55" i="13"/>
  <c r="E30" i="13"/>
  <c r="D16" i="13"/>
  <c r="D22" i="13"/>
  <c r="D30" i="13"/>
  <c r="C31" i="13"/>
  <c r="K83" i="1"/>
  <c r="K82" i="1" s="1"/>
  <c r="Q72" i="1"/>
  <c r="Q39" i="1"/>
  <c r="Q44" i="1"/>
  <c r="Q56" i="1"/>
  <c r="Q41" i="1"/>
  <c r="Q75" i="1"/>
  <c r="F83" i="1"/>
  <c r="Q83" i="1" s="1"/>
  <c r="Q84" i="1"/>
  <c r="Q38" i="1"/>
  <c r="Q43" i="1"/>
  <c r="F60" i="1"/>
  <c r="Q61" i="1"/>
  <c r="K74" i="1"/>
  <c r="K73" i="1" s="1"/>
  <c r="Q17" i="1"/>
  <c r="Q35" i="1"/>
  <c r="Q40" i="1"/>
  <c r="Q57" i="1"/>
  <c r="Q78" i="1"/>
  <c r="F74" i="1"/>
  <c r="F73" i="1" s="1"/>
  <c r="Q81" i="1"/>
  <c r="Q79" i="1"/>
  <c r="Q77" i="1"/>
  <c r="Q45" i="1"/>
  <c r="F37" i="1"/>
  <c r="F36" i="1" s="1"/>
  <c r="G87" i="1"/>
  <c r="I87" i="1"/>
  <c r="F15" i="1"/>
  <c r="F14" i="1" s="1"/>
  <c r="C22" i="13"/>
  <c r="C44" i="13"/>
  <c r="C45" i="13"/>
  <c r="C16" i="13"/>
  <c r="F7" i="13"/>
  <c r="C40" i="13"/>
  <c r="N87" i="1"/>
  <c r="Q71" i="1"/>
  <c r="F70" i="1"/>
  <c r="O87" i="1"/>
  <c r="K15" i="1"/>
  <c r="K14" i="1" s="1"/>
  <c r="Q16" i="1"/>
  <c r="C25" i="16"/>
  <c r="E72" i="13"/>
  <c r="C72" i="13" s="1"/>
  <c r="C73" i="13"/>
  <c r="H87" i="1"/>
  <c r="J87" i="1"/>
  <c r="K37" i="1"/>
  <c r="K36" i="1" s="1"/>
  <c r="P87" i="1" l="1"/>
  <c r="Q60" i="1"/>
  <c r="C81" i="13"/>
  <c r="F82" i="1"/>
  <c r="Q82" i="1" s="1"/>
  <c r="Q73" i="1"/>
  <c r="K70" i="1"/>
  <c r="L59" i="1"/>
  <c r="K59" i="1"/>
  <c r="E7" i="13"/>
  <c r="C48" i="13"/>
  <c r="C30" i="13"/>
  <c r="C7" i="13" s="1"/>
  <c r="D7" i="13"/>
  <c r="D95" i="13" s="1"/>
  <c r="L87" i="1"/>
  <c r="F59" i="1"/>
  <c r="Q59" i="1" s="1"/>
  <c r="F95" i="13"/>
  <c r="Q74" i="1"/>
  <c r="Q36" i="1"/>
  <c r="Q14" i="1"/>
  <c r="Q37" i="1"/>
  <c r="Q15" i="1"/>
  <c r="E48" i="13"/>
  <c r="K87" i="1" l="1"/>
  <c r="Q70" i="1"/>
  <c r="Q87" i="1" s="1"/>
  <c r="F87" i="1"/>
  <c r="E95" i="13"/>
  <c r="C95" i="13" s="1"/>
  <c r="I18" i="21"/>
  <c r="I43" i="21" l="1"/>
  <c r="I42" i="21" s="1"/>
</calcChain>
</file>

<file path=xl/sharedStrings.xml><?xml version="1.0" encoding="utf-8"?>
<sst xmlns="http://schemas.openxmlformats.org/spreadsheetml/2006/main" count="960" uniqueCount="469">
  <si>
    <t>1010</t>
  </si>
  <si>
    <t>3104</t>
  </si>
  <si>
    <t>4060</t>
  </si>
  <si>
    <t>5011</t>
  </si>
  <si>
    <t>0810</t>
  </si>
  <si>
    <t>Проведення навчально-тренувальних зборів і змагань з олімпійських видів спорту</t>
  </si>
  <si>
    <t>Утримання та навчально-тренувальна робота комунальних дитячо-юнацьких спортивних шкіл</t>
  </si>
  <si>
    <t>0133</t>
  </si>
  <si>
    <t>Код</t>
  </si>
  <si>
    <t>Офіційні трансферти</t>
  </si>
  <si>
    <t>Податкові надходження</t>
  </si>
  <si>
    <t>Податки на доходи, податки на прибуток, податки на збільшення ринкової вартості</t>
  </si>
  <si>
    <t>Неподаткові надходження</t>
  </si>
  <si>
    <t>Адміністративні збори та платежі, доходи від некомерційної господарської діяльності</t>
  </si>
  <si>
    <t>Загальний фонд</t>
  </si>
  <si>
    <t>Спеціальний фонд</t>
  </si>
  <si>
    <t>Разом</t>
  </si>
  <si>
    <t>Всього</t>
  </si>
  <si>
    <t>видатки споживання</t>
  </si>
  <si>
    <t>з них</t>
  </si>
  <si>
    <t>видатки розвитку</t>
  </si>
  <si>
    <t>оплата праці</t>
  </si>
  <si>
    <t>комунальні послуги та енергоносії</t>
  </si>
  <si>
    <t>Від органів державного управління</t>
  </si>
  <si>
    <t>Всього доходів</t>
  </si>
  <si>
    <t xml:space="preserve">Всього </t>
  </si>
  <si>
    <t>Надходження від плати за послуги, що надаються бюджетними установами згідно із законодавством</t>
  </si>
  <si>
    <t>Плата за послуги, що надаються бюджетними установами згідно з їх основною діяльністю</t>
  </si>
  <si>
    <t>Найменування згідно
 з класифікацією доходів бюджету</t>
  </si>
  <si>
    <t>Власні надходження бюджетних установ</t>
  </si>
  <si>
    <t>Базова дотація</t>
  </si>
  <si>
    <t xml:space="preserve">Голова ради                                                                                            В.М.Сорока               </t>
  </si>
  <si>
    <t>Додаток 3</t>
  </si>
  <si>
    <t>Податок на доходи фізичних осіб, що сплачується податковими агентами, із доходів платника податку у вигляді заробітної плати</t>
  </si>
  <si>
    <t>Податок та збір на доходи фізичних осіб</t>
  </si>
  <si>
    <t>0111</t>
  </si>
  <si>
    <t>1020</t>
  </si>
  <si>
    <t>0921</t>
  </si>
  <si>
    <t>1090</t>
  </si>
  <si>
    <t>0960</t>
  </si>
  <si>
    <t>0100000</t>
  </si>
  <si>
    <t>0110000</t>
  </si>
  <si>
    <t>Призначення субвенції</t>
  </si>
  <si>
    <t>загальний фонд</t>
  </si>
  <si>
    <t>спеціальний фонд</t>
  </si>
  <si>
    <t>Плата за надання адміністративних послуг</t>
  </si>
  <si>
    <t>1000000</t>
  </si>
  <si>
    <t>1010000</t>
  </si>
  <si>
    <t>5031</t>
  </si>
  <si>
    <t>Рентна плата та плата за використання інших природних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</si>
  <si>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</si>
  <si>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Внутрішні податки на товари та послуги  </t>
  </si>
  <si>
    <t>Податок на майно</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</si>
  <si>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</si>
  <si>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</si>
  <si>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</si>
  <si>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</si>
  <si>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</si>
  <si>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</si>
  <si>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</si>
  <si>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Єдиний податок  </t>
  </si>
  <si>
    <t>Єдиний податок з юридичних осіб </t>
  </si>
  <si>
    <t>Єдиний податок з фізичних осіб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</si>
  <si>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</si>
  <si>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Плата за надання інших адміністративних послуг</t>
  </si>
  <si>
    <t>Державне мито  </t>
  </si>
  <si>
    <t>Державне мито, не віднесене до інших категорій  </t>
  </si>
  <si>
    <t>Державне мито, пов`язане з видачею та оформленням закордонних паспортів (посвідок) та паспортів громадян України  </t>
  </si>
  <si>
    <t>Секретар ради</t>
  </si>
  <si>
    <t>Ємільчинська селищна рада</t>
  </si>
  <si>
    <t>0150</t>
  </si>
  <si>
    <t>0110150</t>
  </si>
  <si>
    <t>6030</t>
  </si>
  <si>
    <t>3242</t>
  </si>
  <si>
    <t>Надання дошкільної освіти</t>
  </si>
  <si>
    <t>Організація благоустрою населених пунктів</t>
  </si>
  <si>
    <t>Відділ культури і туризму Ємільчинської селищної ради</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</si>
  <si>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</si>
  <si>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0160</t>
  </si>
  <si>
    <t>Забезпечення діяльності бібліотек</t>
  </si>
  <si>
    <t>4030</t>
  </si>
  <si>
    <t>4040</t>
  </si>
  <si>
    <t>Забезпечення діяльності музеїв i виставок</t>
  </si>
  <si>
    <t>Забезпечення діяльності палаців i будинків культури, клубів, центрів дозвілля та iнших клубних закладів</t>
  </si>
  <si>
    <t>4081</t>
  </si>
  <si>
    <t>4082</t>
  </si>
  <si>
    <t xml:space="preserve">Забезпечення діяльності інших закладів в галузі культури і мистецтва </t>
  </si>
  <si>
    <t>Інші заходи в галузі культури і мистецтва</t>
  </si>
  <si>
    <t>1010160</t>
  </si>
  <si>
    <t>1014030</t>
  </si>
  <si>
    <t>1014040</t>
  </si>
  <si>
    <t>1014060</t>
  </si>
  <si>
    <t>1014081</t>
  </si>
  <si>
    <t>1014082</t>
  </si>
  <si>
    <t>3700000</t>
  </si>
  <si>
    <t>3710000</t>
  </si>
  <si>
    <t>3710160</t>
  </si>
  <si>
    <t>0113104</t>
  </si>
  <si>
    <t>Фінансовий відділ Ємільчинської селищної ради</t>
  </si>
  <si>
    <t>0910</t>
  </si>
  <si>
    <t>1040</t>
  </si>
  <si>
    <t>0620</t>
  </si>
  <si>
    <t>0456</t>
  </si>
  <si>
    <t>0824</t>
  </si>
  <si>
    <t>0828</t>
  </si>
  <si>
    <t>0829</t>
  </si>
  <si>
    <t>0180</t>
  </si>
  <si>
    <t>0110180</t>
  </si>
  <si>
    <t>Інша діяльність у сфері державного управління</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</si>
  <si>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</si>
  <si>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Інші податки та збори </t>
  </si>
  <si>
    <t>Екологічний податок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</si>
  <si>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</si>
  <si>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Інші неподаткові надходження  </t>
  </si>
  <si>
    <t>Інші надходження  </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</si>
  <si>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</si>
  <si>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0118330</t>
  </si>
  <si>
    <t>8330</t>
  </si>
  <si>
    <t>0540</t>
  </si>
  <si>
    <t xml:space="preserve">Інша діяльність у сфері екології та охорони природних ресурсів </t>
  </si>
  <si>
    <t>0117461</t>
  </si>
  <si>
    <t>7461</t>
  </si>
  <si>
    <t>Утримання та розвиток автомобільних доріг та дорожньої інфраструктури за рахунок коштів місцевого бюджету</t>
  </si>
  <si>
    <t>Субвенції з місцевих бюджетів іншим місцевим бюджетам</t>
  </si>
  <si>
    <t>Дотації з державного бюджету місцевим бюджетам</t>
  </si>
  <si>
    <t>Інші субвенції з місцевого бюджету</t>
  </si>
  <si>
    <t>0600000</t>
  </si>
  <si>
    <t>0610000</t>
  </si>
  <si>
    <t>Відділ освіти, молоді та спорту Ємільчинської селищної ради</t>
  </si>
  <si>
    <t>0610160</t>
  </si>
  <si>
    <t>0611010</t>
  </si>
  <si>
    <t>0615011</t>
  </si>
  <si>
    <t>0615031</t>
  </si>
  <si>
    <t>Забезпечення діяльності інших закладів у сфері освіти</t>
  </si>
  <si>
    <t>0990</t>
  </si>
  <si>
    <r>
      <t xml:space="preserve">Надходження від орендної плати за користування цілісним майновим комплексом та іншим державним майном </t>
    </r>
    <r>
      <rPr>
        <sz val="12"/>
        <rFont val="Times New Roman"/>
        <family val="1"/>
        <charset val="204"/>
      </rPr>
      <t> </t>
    </r>
  </si>
  <si>
    <t>5012</t>
  </si>
  <si>
    <t>0615012</t>
  </si>
  <si>
    <t>Проведення навчально-тренувальних зборів і змагань з неолімпійських видів спорту</t>
  </si>
  <si>
    <t>Інші надходження</t>
  </si>
  <si>
    <t xml:space="preserve">Адміністративні штрафи та інші санкції </t>
  </si>
  <si>
    <t>Орендна плата за водні об'єкти (їх частини), що надаються в користування на умовах оренди Радою міністрів Автономної Республіки Крим, обласними, районними, Київською та Севастопольською міськими державними адміністраціями, місцевими радами</t>
  </si>
  <si>
    <t>Інші програми та заходи у сфері освіти</t>
  </si>
  <si>
    <t>0116030</t>
  </si>
  <si>
    <t>Усього</t>
  </si>
  <si>
    <t>06100000000</t>
  </si>
  <si>
    <t>Обласний бюджет Житомирської області</t>
  </si>
  <si>
    <t>Дата та номер документа, яким затверджено місцеву регіональну програму</t>
  </si>
  <si>
    <t>Найменування місцевої /регіональної програми</t>
  </si>
  <si>
    <t>у тому числі бюджет розвитку</t>
  </si>
  <si>
    <t>Рентна плата за спеціальне використання лісових ресурсів в частині деревини, заготовленої в порядку рубок головного користування </t>
  </si>
  <si>
    <t>Рентна плата за користування надрами для видобування корисних копалин загальнодержавного значення </t>
  </si>
  <si>
    <r>
      <t>Доходи від власності та підприємницької діяльності</t>
    </r>
    <r>
      <rPr>
        <sz val="12"/>
        <rFont val="Times New Roman"/>
        <family val="1"/>
        <charset val="204"/>
      </rPr>
      <t>  </t>
    </r>
  </si>
  <si>
    <t>Найменування 
згідно з класифікацією фінансування бюджету</t>
  </si>
  <si>
    <t>Внутрішнє фінансування</t>
  </si>
  <si>
    <t>Фінансування за рахунок зміни залишків коштів бюджетів</t>
  </si>
  <si>
    <t>На початок періоду</t>
  </si>
  <si>
    <t>На кінець періоду</t>
  </si>
  <si>
    <t>Кошти, що передаються із загального фонду бюджету до бюджету розвитку (спеціального фонду)</t>
  </si>
  <si>
    <t>Всього за типом кредитора</t>
  </si>
  <si>
    <t>Фінансування за активними операціями</t>
  </si>
  <si>
    <t>Зміни обсягів бюджетних коштів</t>
  </si>
  <si>
    <t>Всього за типом боргового зобов'язання</t>
  </si>
  <si>
    <t>0113121</t>
  </si>
  <si>
    <t>3121</t>
  </si>
  <si>
    <t>0900000</t>
  </si>
  <si>
    <t>0910000</t>
  </si>
  <si>
    <t>0910160</t>
  </si>
  <si>
    <t>Служба в справах дітей Ємільчинської селищної ради</t>
  </si>
  <si>
    <r>
      <t>Код програмної класифікації видатків та кредитування місцевого бюджету</t>
    </r>
    <r>
      <rPr>
        <b/>
        <vertAlign val="superscript"/>
        <sz val="12"/>
        <rFont val="Times New Roman"/>
        <family val="1"/>
        <charset val="204"/>
      </rPr>
      <t>2</t>
    </r>
  </si>
  <si>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</si>
  <si>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</si>
  <si>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</si>
  <si>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</si>
  <si>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місцевого бюджету</t>
  </si>
  <si>
    <t>Найменування головного розпорядника коштів місцевого бюджету / відповідального виконавця , найменування бюджетної програми згідно з Типовою програмною класифікацією видатків та кредитування місцевого бюджету</t>
  </si>
  <si>
    <t>Додаток 4</t>
  </si>
  <si>
    <t>Плата за оренду майна бюджетних установ, що здійснюється відповідно до Закону України "Про оренду державного та комунального майна"</t>
  </si>
  <si>
    <t>Надання позашкільної освіти закладами позашкільної освіти, заходи із позашкільної роботи з дітьми</t>
  </si>
  <si>
    <t>Адміністративний збір за державну реєстрацію речових прав на нерухоме майно та їх обтяжень</t>
  </si>
  <si>
    <t>Інна ОСТАПЧУК</t>
  </si>
  <si>
    <t>2010</t>
  </si>
  <si>
    <t>2111</t>
  </si>
  <si>
    <t>2152</t>
  </si>
  <si>
    <t>7680</t>
  </si>
  <si>
    <t>3032</t>
  </si>
  <si>
    <t>3033</t>
  </si>
  <si>
    <t>3035</t>
  </si>
  <si>
    <t>3180</t>
  </si>
  <si>
    <t>3160</t>
  </si>
  <si>
    <t>0112010</t>
  </si>
  <si>
    <t>0112111</t>
  </si>
  <si>
    <t>0112152</t>
  </si>
  <si>
    <t xml:space="preserve">
Багатопрофільна стаціонарна медична допомога населенню</t>
  </si>
  <si>
    <t>0731</t>
  </si>
  <si>
    <t xml:space="preserve">
Первинна медична допомога населенню, що надається центрами первинної медичної (медико-санітарної) допомоги</t>
  </si>
  <si>
    <t>0726</t>
  </si>
  <si>
    <t>0763</t>
  </si>
  <si>
    <t xml:space="preserve">
Інші програми та заходи у сфері охорони здоров’я</t>
  </si>
  <si>
    <t>1070</t>
  </si>
  <si>
    <t xml:space="preserve">
Надання пільг окремим категоріям громадян з оплати послуг зв'язку</t>
  </si>
  <si>
    <t xml:space="preserve">
Компенсаційні виплати на пільговий проїзд автомобільним транспортом окремим категоріям громадян</t>
  </si>
  <si>
    <t xml:space="preserve">
Компенсаційні виплати за пільговий проїзд окремих категорій громадян на залізничному транспорті</t>
  </si>
  <si>
    <t xml:space="preserve">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</si>
  <si>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 xml:space="preserve">
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</si>
  <si>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1060</t>
  </si>
  <si>
    <t>0117680</t>
  </si>
  <si>
    <t>0490</t>
  </si>
  <si>
    <t xml:space="preserve">
Членські внески до асоціацій органів місцевого самоврядування</t>
  </si>
  <si>
    <t>0615053</t>
  </si>
  <si>
    <t>5053</t>
  </si>
  <si>
    <t>у тому числі на:</t>
  </si>
  <si>
    <t>Х</t>
  </si>
  <si>
    <t>1. Показники міжбюджетних трансфертів з інших бюджетів</t>
  </si>
  <si>
    <t>41053900</t>
  </si>
  <si>
    <t>рішення селищної ради від 20.11.2020 року № 2128</t>
  </si>
  <si>
    <t>Селищна програма фінансової підтримки КНП "Центр ПМСД Ємільчинської селищної ради" на 2021-2025 роки</t>
  </si>
  <si>
    <t>0116011</t>
  </si>
  <si>
    <t>6011</t>
  </si>
  <si>
    <t>Експлуатація та технічне обслуговування житлового фонду</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</si>
  <si>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</si>
  <si>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</si>
  <si>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</si>
  <si>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8710</t>
  </si>
  <si>
    <t>Резервний фонд місцевого бюджету</t>
  </si>
  <si>
    <t>Керівництво і управління у відповідній сфері у містах (місті Києві), селищах, селах, територіальних громадах</t>
  </si>
  <si>
    <t>1021</t>
  </si>
  <si>
    <t>1080</t>
  </si>
  <si>
    <t>1011080</t>
  </si>
  <si>
    <t>0611070</t>
  </si>
  <si>
    <t>0611021</t>
  </si>
  <si>
    <t>1141</t>
  </si>
  <si>
    <t>1142</t>
  </si>
  <si>
    <t>0611141</t>
  </si>
  <si>
    <t>0611142</t>
  </si>
  <si>
    <t>0611151</t>
  </si>
  <si>
    <t>1151</t>
  </si>
  <si>
    <t>Забезпечення діяльності інклюзивно-ресурсних центрів за рахунок коштів місцевого бюджету</t>
  </si>
  <si>
    <t xml:space="preserve">Утримання та забезпечення діяльності центрів соціальних служб </t>
  </si>
  <si>
    <t/>
  </si>
  <si>
    <t>(грн.)</t>
  </si>
  <si>
    <t>Код Класифікації доходу бюджету /
Код бюджету</t>
  </si>
  <si>
    <t xml:space="preserve">Найменування трансферту /
Найменування бюджету – надавача міжбюджетного трансферту
</t>
  </si>
  <si>
    <t>1</t>
  </si>
  <si>
    <t>2</t>
  </si>
  <si>
    <t>3</t>
  </si>
  <si>
    <t>І. Трансферти до загального фонду бюджету</t>
  </si>
  <si>
    <t>41020100</t>
  </si>
  <si>
    <t>99000000000</t>
  </si>
  <si>
    <t>Державний бюджет України</t>
  </si>
  <si>
    <t>ІІ. Трансферти до спеціального фонду бюджету</t>
  </si>
  <si>
    <t>УСЬОГО за розділами І, ІІ, у тому числі:</t>
  </si>
  <si>
    <t>2. Показники міжбюджетних трансфертів іншим бюджетам</t>
  </si>
  <si>
    <t xml:space="preserve">Код Програмної класифікації видатків та кредитування місцевого бюджету /
Код бюджету
</t>
  </si>
  <si>
    <t>Код типової програмної класифікації видатків та кредитування місцевого бюджету</t>
  </si>
  <si>
    <t xml:space="preserve">Найменування трансферту /
Найменування бюджету – отримувача міжбюджетного трансферту
</t>
  </si>
  <si>
    <t>4</t>
  </si>
  <si>
    <t>І. Трансферти із загального фонду бюджету</t>
  </si>
  <si>
    <t>ІІ. Трансферти із спеціального фонду бюджету</t>
  </si>
  <si>
    <t>до рішення Ємільчинської селищної ради</t>
  </si>
  <si>
    <t>3718710</t>
  </si>
  <si>
    <t xml:space="preserve">
Фінансова підтримка на утримання місцевих осередків (рад) всеукраїнських об'єднань фізкультурно-спортивної спрямованості</t>
  </si>
  <si>
    <t>0611160</t>
  </si>
  <si>
    <t>1160</t>
  </si>
  <si>
    <t>Забезпечення діяльності центрів професійного розвитку педагогічних працівників</t>
  </si>
  <si>
    <t>0800000</t>
  </si>
  <si>
    <t>0810000</t>
  </si>
  <si>
    <t>0810160</t>
  </si>
  <si>
    <t>Відділ соціального захисту Ємільчинської селищної ради</t>
  </si>
  <si>
    <t>0813032</t>
  </si>
  <si>
    <t>0813033</t>
  </si>
  <si>
    <t>0813035</t>
  </si>
  <si>
    <t>0813160</t>
  </si>
  <si>
    <t>0813180</t>
  </si>
  <si>
    <t>3719770</t>
  </si>
  <si>
    <t>9770</t>
  </si>
  <si>
    <t xml:space="preserve">Інші субвенції з місцевого бюджету </t>
  </si>
  <si>
    <t>0610</t>
  </si>
  <si>
    <t>Зміни обсягів депозитів і цінних паперів, що використовуються для управління ліквідністю</t>
  </si>
  <si>
    <t>Повернення бюджетних коштів з депозитів</t>
  </si>
  <si>
    <t xml:space="preserve">Розміщення бюджетних коштів на депозитах </t>
  </si>
  <si>
    <t>6071</t>
  </si>
  <si>
    <t>0640</t>
  </si>
  <si>
    <t>0116071</t>
  </si>
  <si>
    <t xml:space="preserve">
Інші заходи у сфері соціального захисту і соціального забезпечення</t>
  </si>
  <si>
    <t>0813242</t>
  </si>
  <si>
    <t>Акцизний податок з реалізації суб’єктами господарювання роздрібної торгівлі підакцизних товарів</t>
  </si>
  <si>
    <t>Акцизний податок з реалізації виробниками та/або імпортерами, у тому числі в роздрібній торгівлі тютюнових виробів, тютюну та промислових замінників тютюну, рідин, що використовуються в електронних сигаретах, що оподатковується згідно з підпунктом 213.1.14 пункту 213.1 статті 213 Податкового кодексу України</t>
  </si>
  <si>
    <t>Акцизний податок з реалізації суб’єктами господарювання роздрібної торгівлі підакцизних товарів (крім тих, що оподатковуються згідно з підпунктом 213.1.14 пункту 213.1 статті 213 Податкового кодексу України)</t>
  </si>
  <si>
    <t>до рішення  Ємільчинської селищної ради</t>
  </si>
  <si>
    <t>0116020</t>
  </si>
  <si>
    <t>6020</t>
  </si>
  <si>
    <t xml:space="preserve">
Забезпечення функціонування підприємств, установ та організацій, що виробляють, виконують та/або надають житлово-комунальні послуги</t>
  </si>
  <si>
    <t xml:space="preserve">
Надання спеціалізованої освіти мистецькими школами</t>
  </si>
  <si>
    <t>Програма фінансової підтримки КНП "Ємільчинська лікарня" Ємільчинської селищної ради</t>
  </si>
  <si>
    <t>Забезпечення функціонування підприємств, установ та організацій, що виробляють, виконують та/або надають житлово-комунальні послуги</t>
  </si>
  <si>
    <t>Додаток 4.1</t>
  </si>
  <si>
    <t>Місцевий бюджет якому надається субвенція</t>
  </si>
  <si>
    <t>на підвищення кваліфікації педагогічних працівників відповідно до регіонального замовлення</t>
  </si>
  <si>
    <t>0653300000</t>
  </si>
  <si>
    <t>Доходи бюджету Ємільчинської селищної  територіальної громади на 2024 рік</t>
  </si>
  <si>
    <t>Субвенції з державного бюджету місцевим бюджетам</t>
  </si>
  <si>
    <t>Освітня субвенція з державного бюджету місцевим бюджетам</t>
  </si>
  <si>
    <t>Фінансування  бюджету Ємільчинської селищної територіальної громади на 2024 рік</t>
  </si>
  <si>
    <t xml:space="preserve">                 Інші субвенції  з бюджету Ємільчинської селищної територіальної громади місцевим бюджетам на 2024 рік </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</si>
  <si>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</si>
  <si>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Рентна плата  за спеціальне використання лісових ресурсів</t>
  </si>
  <si>
    <t>Рентна плата за користування надрами загальнодержавного значення</t>
  </si>
  <si>
    <t>Місцеві податки та збори, що сплачуються (перераховуються) згідно з Податковим кодексом України</t>
  </si>
  <si>
    <t>Екологічний податок, який справляється за викиди в атмосферне повітря забруднюючих речовин стаціонарними джерелами забруднення (за винятком викидів в атмосферне повітря двоокису вуглецю)</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</si>
  <si>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</si>
  <si>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</si>
  <si>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</si>
  <si>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</si>
  <si>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0611152</t>
  </si>
  <si>
    <t>1152</t>
  </si>
  <si>
    <t>Забезпечення діяльності інклюзивно-ресурсних центрів за рахунок освітньої субвенції</t>
  </si>
  <si>
    <t>41033900</t>
  </si>
  <si>
    <t>0610000000</t>
  </si>
  <si>
    <t>41051000</t>
  </si>
  <si>
    <t>Субвенція з місцевого бюджету на здійснення переданих видатків у сфері освіти за рахунок коштів освітньої субвенції</t>
  </si>
  <si>
    <t>оплату праці  з нарахуваннями педагогічних працівників інклюзивно-ресурсних центрів (видатки споживання)</t>
  </si>
  <si>
    <t>Розподіл витрат бюджету Ємільчинської селищної територіальної громади на реалізацію місцевих/регіональних програм у 2024 році</t>
  </si>
  <si>
    <t>на виготовлення бланків посвідчень батьків та дітей з багатодітних сімей</t>
  </si>
  <si>
    <t xml:space="preserve">Селищна програма забезпечення громадян, які страждають на рідкісні (орфанні) захворювання, лікарськими засобами та відповідними харчовими продуктами для спеціального дієтичного споживання на 2024-2026 роки </t>
  </si>
  <si>
    <t>Додаток 1.1</t>
  </si>
  <si>
    <t>Місцевий бюджет з якого надається субвенція</t>
  </si>
  <si>
    <t>ВСЬОГО</t>
  </si>
  <si>
    <t>РАЗОМ</t>
  </si>
  <si>
    <t xml:space="preserve">                 Інші субвенції з місцевих бюджетів бюджету Ємільчинської селищної  територіальної громади на 2024 рік</t>
  </si>
  <si>
    <t>на виконання заходів селищної Програми утримання та ремонту доріг на 2024-2026 роки</t>
  </si>
  <si>
    <t>рішення селищної ради від 28.11.2023 року № 3006</t>
  </si>
  <si>
    <t xml:space="preserve">Розподіл видатків  бюджету Ємільчинської селищної територіальної громади на 2024 рік </t>
  </si>
  <si>
    <t xml:space="preserve">Міжбюджетні трансферти бюджету Ємільчинської селищної територіальної громади на 2024 рік </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</si>
  <si>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</si>
  <si>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</si>
  <si>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на придбання меблів для: закладу дошкільної освіти №1 - 80000 грн, закладу дошкільної освіти №2 - 40000 грн, закладу дошкільної освіти №3 - 80000 грн в селищі Ємільчине</t>
  </si>
  <si>
    <t>Надходження від орендної плати за користування майновим комплексом та іншим майном, що перебуває в комунальній власності</t>
  </si>
  <si>
    <t>Доходи від операцій з капіталом</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</si>
  <si>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</si>
  <si>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</si>
  <si>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</si>
  <si>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бюджет Барашівської сільської територіальної громади</t>
  </si>
  <si>
    <t>бюджет Чижівської сільської територіальної громади</t>
  </si>
  <si>
    <t>на надання фінансової підтримки КНП "Ємільчинська лікарня" Ємільчинської селищної ради Житомирської області (на придбання медикаментів 221 800 грн. та на придбання продуктів харчування 88 607 грн.)</t>
  </si>
  <si>
    <t>0117650</t>
  </si>
  <si>
    <t>7650</t>
  </si>
  <si>
    <t xml:space="preserve">
Проведення експертної грошової оцінки земельної ділянки чи права на неї</t>
  </si>
  <si>
    <t>0118240</t>
  </si>
  <si>
    <t>8240</t>
  </si>
  <si>
    <t>0380</t>
  </si>
  <si>
    <t xml:space="preserve">
Заходи та роботи з територіальної оборони</t>
  </si>
  <si>
    <t>0613230</t>
  </si>
  <si>
    <t>3230</t>
  </si>
  <si>
    <t>Бюджет Барашівської сільської територіальної громади</t>
  </si>
  <si>
    <t>Бюджет Чижівської сільської територіальної громади</t>
  </si>
  <si>
    <t>на надання фінансової підтримки КНП "Ємільчинська лікарня" Ємільчинської селищної ради Житомирської області (на придбання медикаментів та перев'язувальних матеріалів 150 000 грн. та на придбання продуктів харчування 100 950 грн.)</t>
  </si>
  <si>
    <t>від 07.02.2024 року № 3130</t>
  </si>
  <si>
    <t>0117130</t>
  </si>
  <si>
    <t>7130</t>
  </si>
  <si>
    <t>0118230</t>
  </si>
  <si>
    <t>8230</t>
  </si>
  <si>
    <t>0421</t>
  </si>
  <si>
    <t>Здійснення заходів із землеустрою</t>
  </si>
  <si>
    <t>Інші заходи громадського порядку та безпеки</t>
  </si>
  <si>
    <t>0813112</t>
  </si>
  <si>
    <t>3112</t>
  </si>
  <si>
    <t>Заходи державної політики з питань дітей та їх соціального захисту</t>
  </si>
  <si>
    <t>на будівництво військових інженерно-технічних і фортифікаційних споруд у Житомирській області</t>
  </si>
  <si>
    <t>Комплексна Програма охорони прав і свобод людини, протидії злочинності, підтримання публічної безпеки і порядку на території Ємільчинської територіальної громади на 2021-2025 роки</t>
  </si>
  <si>
    <t>рішення селищної ради від 12.02.2021 року № 191</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</si>
  <si>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</si>
  <si>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</si>
  <si>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0611210</t>
  </si>
  <si>
    <t>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</si>
  <si>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</si>
  <si>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</si>
  <si>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на закупівлю мультимедійного обладнання (видатки розвитку)</t>
  </si>
  <si>
    <t>усього</t>
  </si>
  <si>
    <t>для закладів дошкільної освіти (видатки споживання)</t>
  </si>
  <si>
    <t>для закладів загальної середньої освіти (видатки споживання)</t>
  </si>
  <si>
    <t>для закладів загальної середньої освіти (видатки розвитку)</t>
  </si>
  <si>
    <t>для закладів дошкільної освіти (видатки розвитку)</t>
  </si>
  <si>
    <t>0611291</t>
  </si>
  <si>
    <t>0611292</t>
  </si>
  <si>
    <t>1291</t>
  </si>
  <si>
    <t>1292</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</si>
  <si>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</si>
  <si>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</si>
  <si>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Видатки, пов`язані з наданням підтримки внутрішньо переміщеним та/або евакуйованим особам у зв`язку із введенням воєнного стану</t>
  </si>
  <si>
    <t>Податок на доходи фізичних осіб у вигляді мінімального податкового зобов’язання, що підлягає сплаті фізичними особами</t>
  </si>
  <si>
    <t>Податок на прибуток підприємств</t>
  </si>
  <si>
    <t xml:space="preserve">Податок на прибуток підприємств та фінансових установ комунальної власності </t>
  </si>
  <si>
    <t>Транспортний податок з фізичних осіб</t>
  </si>
  <si>
    <t xml:space="preserve">
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господарських товариств, у статутних капіталах яких є державна або комунальна власність</t>
  </si>
  <si>
    <t xml:space="preserve">
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</si>
  <si>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Державне мито, що сплачується за місцем розгляду та оформлення документів, у тому числі за оформлення документів на спадщину і дарування  </t>
  </si>
  <si>
    <t>0611200</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</si>
  <si>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</si>
  <si>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</si>
  <si>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рішення селищної ради від 07.02.2024 року № 3136</t>
  </si>
  <si>
    <t>Субвенція з місцевого бюджету на виплату грошової компенсації за належні для отримання жилі приміщення для сімей осіб, визначених пунктами 2-5 частини першої статті 10-1 Закону України «Про статус ветеранів війни, гарантії їх соціального захисту», для осіб з інвалідністю І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</si>
  <si>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0813221</t>
  </si>
  <si>
    <t>3221</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</si>
  <si>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</si>
  <si>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 xml:space="preserve"> (видатки розвитку)</t>
  </si>
  <si>
    <t>Надання спеціалізованої освіти мистецькими школами</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</si>
  <si>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</si>
  <si>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</si>
  <si>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Компенсаційні виплати за пільговий проїзд окремих категорій громадян на залізничному транспорті</t>
  </si>
  <si>
    <t>Компенсаційні виплати на пільговий проїзд автомобільним транспортом окремим категоріям громадян</t>
  </si>
  <si>
    <t>Надання пільг окремим категоріям громадян з оплати послуг зв'язку</t>
  </si>
  <si>
    <t>Фінансова підтримка на утримання місцевих осередків (рад) всеукраїнських об'єднань фізкультурно-спортивної спрямованості</t>
  </si>
  <si>
    <t>Інші програми та заходи у сфері охорони здоров’я</t>
  </si>
  <si>
    <t>Первинна медична допомога населенню, що надається центрами первинної медичної (медико-санітарної) допомоги</t>
  </si>
  <si>
    <t>Багатопрофільна стаціонарна медична допомога населенню</t>
  </si>
  <si>
    <t>Програма розвитку освіти, молоді та спорту Ємільчинської селищної територіальної громади  на період 2024-2028 року</t>
  </si>
  <si>
    <t>рішення сесії селищної ради від 17.07.2024 року № 3383</t>
  </si>
  <si>
    <t>рішення сесії селищної ради від 17.07.2024 року № 3382</t>
  </si>
  <si>
    <t>Програма розвитку культури Ємільчинської селищної територіальної громади на 2024 – 2028 роки</t>
  </si>
  <si>
    <t>Комплексна Програма із забезпечення та захисту прав дітей Ємільчинської селищної територіальної громади на 2024-2028 роки</t>
  </si>
  <si>
    <t>рішення сесії селищної ради від 17.07.2024 року № 3385</t>
  </si>
  <si>
    <t>Програма розвитку соціальних послуг Ємільчинської селищної територіальної громади на 2024 – 2028 роки.</t>
  </si>
  <si>
    <t>рішення сесії селищної ради від 17.07.2024 року № 3381</t>
  </si>
  <si>
    <t>Комплексна  Програма соціального захисту  населення Ємільчинської селищної територіальної громади на 2024-2028 роки.</t>
  </si>
  <si>
    <t>рішення сесії селищної ради від 17.07.2024 року № 3380</t>
  </si>
  <si>
    <t>Про затвердження Програми  матеріально-технічного забезпечення добровольчого формування Ємільчинської  територіальної громади, формувань територіальної оборони та підрозділів збройних  сил України на території Ємільчинської громади в умовах воєнного стану на 2024-2026 роки.</t>
  </si>
  <si>
    <t>рішення сесії селищної ради від 17.07.2024 року № 3387</t>
  </si>
  <si>
    <t>Комплексна програма розвитку житлово-комунального господарства Ємільчинської селищної ради на 2024-2028 роки.</t>
  </si>
  <si>
    <t>рішення сесії селищної ради від 17.07.2024 року № 3386</t>
  </si>
  <si>
    <t>Селищна цільова програма «Ефективна влада. Конкурентна громада» Ємільчинської селищної територіальної громади на 2024-2028 роки»</t>
  </si>
  <si>
    <t>рішення сесії селищної ради від 17.07.2024 року № 3384</t>
  </si>
  <si>
    <t>рішення сесії селищної ради від 17.07.2024 року № 3390</t>
  </si>
  <si>
    <t>Програма охорони навколишнього природного середовища Ємільчинської селищної територіальної громади на 2024-2028 роки.</t>
  </si>
  <si>
    <t>Частина чистого прибутку (доходу) комунальних унітарних підприємств та їх об`єднань, що вилучається до відповідного місцевого бюджету</t>
  </si>
  <si>
    <t>Адміністративний збір за проведення державної реєстрації юридичних осіб, фізичних осіб – підприємців та громадських формувань</t>
  </si>
  <si>
    <t>Штрафні санкції, що застосовуються відповідно до Закону України «Про державне регулювання виробництва і обігу спирту етилового, коньячного і плодового, алкогольних напоїв, тютюнових виробів, рідин, що використовуються в електронних сигаретах, та пального»</t>
  </si>
  <si>
    <t xml:space="preserve">                                                                 Додаток  1                                                                              
                                        до рішення Ємільчинської селищної ради
                                                       від  23.10.2024 року №  </t>
  </si>
  <si>
    <t>ПРОЄКТ</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</si>
  <si>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</si>
  <si>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Субвенція з державного бюджету місцевим бюджетам на забезпечення харчуванням учнів початкових класів закладів загальної середньої освіти</t>
  </si>
  <si>
    <t xml:space="preserve">                      Додаток  2
до рішення Ємільчинської селищної ради
від 23.10.2024 року № </t>
  </si>
  <si>
    <t>закупівля засобів навчання та обладнання, еомпьютерного та мультимедійного обладнання для навчальних кабінетів природжничої галузі освіти (кабінети фізики, хімії, біології, географії, природничих наук) закладів загальної середньої освіти комунальної форми власності, які здійснюють освітній процес відповідно до Державного стандарту базової середньої освіти (базове предметне навчання) за очною, поєднанням очної та дистанційної форми здобуття освіти (видатки розвитку)</t>
  </si>
  <si>
    <t>закупівля засобів навчання та компп'ютерного обладнання для оснащення навчальних кабінетів предмета  "Захист України" (видатки розвитку)</t>
  </si>
  <si>
    <t>06513000000</t>
  </si>
  <si>
    <t>бюджет Олевської міської територіальної громади</t>
  </si>
  <si>
    <t xml:space="preserve">від 23.10.2024 року № </t>
  </si>
  <si>
    <t>на придбання продуктів харчування ЗДО с.Зубковичі</t>
  </si>
  <si>
    <t xml:space="preserve">від  23.10.2024 року № </t>
  </si>
  <si>
    <t xml:space="preserve">від 23.10.2024 року  № </t>
  </si>
  <si>
    <t>0118130</t>
  </si>
  <si>
    <t>8130</t>
  </si>
  <si>
    <t>0320</t>
  </si>
  <si>
    <t>Забезпечення діяльності місцевої та добровільної пожежної охорони</t>
  </si>
  <si>
    <t>0118311</t>
  </si>
  <si>
    <t>8311</t>
  </si>
  <si>
    <t>0511</t>
  </si>
  <si>
    <t>Охорона та раціональне використання природних ресурсів</t>
  </si>
  <si>
    <t>0611181</t>
  </si>
  <si>
    <t>0611182</t>
  </si>
  <si>
    <t>1181</t>
  </si>
  <si>
    <t>1182</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</si>
  <si>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</si>
  <si>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0991</t>
  </si>
  <si>
    <t>0992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</si>
  <si>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</si>
  <si>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 xml:space="preserve">Додаток  5
до рішення Ємільчинської селищної ради
від 23.10.2024  року  №    </t>
  </si>
  <si>
    <t>Програма забезпечення пожежної та техногенної безпеки, захисту населення, території, об'єктів критичної інфраструктури ємільчинської селищної ради від надзвичайних ситуацій на 2024-2028 роки</t>
  </si>
  <si>
    <t>рішення сесії селищної ради від 17.07.2024 року № 3388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</si>
</sst>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00"/>
    <numFmt numFmtId="166" formatCode="#,##0.00000"/>
  </numFmts>
  <fonts count="53">
    <font>
      <sz val="10"/>
      <name val="Times New Roman"/>
      <charset val="204"/>
    </font>
    <font>
      <sz val="8"/>
      <name val="Times New Roman"/>
      <family val="1"/>
      <charset val="204"/>
    </font>
    <font>
      <sz val="11"/>
      <color indexed="17"/>
      <name val="Calibri"/>
      <family val="2"/>
      <charset val="204"/>
    </font>
    <font>
      <sz val="11"/>
      <color indexed="20"/>
      <name val="Calibri"/>
      <family val="2"/>
      <charset val="204"/>
    </font>
    <font>
      <sz val="11"/>
      <color indexed="62"/>
      <name val="Calibri"/>
      <family val="2"/>
      <charset val="204"/>
    </font>
    <font>
      <b/>
      <sz val="11"/>
      <color indexed="63"/>
      <name val="Calibri"/>
      <family val="2"/>
      <charset val="204"/>
    </font>
    <font>
      <sz val="11"/>
      <color indexed="10"/>
      <name val="Calibri"/>
      <family val="2"/>
      <charset val="204"/>
    </font>
    <font>
      <b/>
      <sz val="11"/>
      <color indexed="9"/>
      <name val="Calibri"/>
      <family val="2"/>
      <charset val="204"/>
    </font>
    <font>
      <i/>
      <sz val="11"/>
      <color indexed="23"/>
      <name val="Calibri"/>
      <family val="2"/>
      <charset val="204"/>
    </font>
    <font>
      <b/>
      <sz val="11"/>
      <color indexed="8"/>
      <name val="Calibri"/>
      <family val="2"/>
      <charset val="204"/>
    </font>
    <font>
      <sz val="11"/>
      <color indexed="9"/>
      <name val="Calibri"/>
      <family val="2"/>
      <charset val="204"/>
    </font>
    <font>
      <sz val="11"/>
      <color indexed="8"/>
      <name val="Calibri"/>
      <family val="2"/>
      <charset val="204"/>
    </font>
    <font>
      <b/>
      <sz val="11"/>
      <color indexed="52"/>
      <name val="Calibri"/>
      <family val="2"/>
      <charset val="204"/>
    </font>
    <font>
      <b/>
      <sz val="18"/>
      <color indexed="56"/>
      <name val="Cambria"/>
      <family val="2"/>
      <charset val="204"/>
    </font>
    <font>
      <sz val="11"/>
      <color indexed="60"/>
      <name val="Calibri"/>
      <family val="2"/>
      <charset val="204"/>
    </font>
    <font>
      <sz val="11"/>
      <color indexed="52"/>
      <name val="Calibri"/>
      <family val="2"/>
      <charset val="204"/>
    </font>
    <font>
      <sz val="10"/>
      <name val="Helv"/>
      <charset val="204"/>
    </font>
    <font>
      <sz val="10"/>
      <name val="Arial Cyr"/>
      <charset val="204"/>
    </font>
    <font>
      <sz val="10"/>
      <name val="Arial"/>
      <family val="2"/>
      <charset val="204"/>
    </font>
    <font>
      <sz val="10"/>
      <name val="Courier New"/>
      <family val="3"/>
      <charset val="204"/>
    </font>
    <font>
      <sz val="12"/>
      <name val="Times New Roman"/>
      <family val="1"/>
      <charset val="204"/>
    </font>
    <font>
      <sz val="10"/>
      <color indexed="8"/>
      <name val="Arial"/>
      <family val="2"/>
      <charset val="204"/>
    </font>
    <font>
      <b/>
      <sz val="12"/>
      <name val="Times New Roman"/>
      <family val="1"/>
      <charset val="204"/>
    </font>
    <font>
      <sz val="12"/>
      <name val="Arial Cyr"/>
      <charset val="204"/>
    </font>
    <font>
      <sz val="12"/>
      <color indexed="8"/>
      <name val="Times New Roman"/>
      <family val="1"/>
      <charset val="204"/>
    </font>
    <font>
      <b/>
      <sz val="12"/>
      <color indexed="8"/>
      <name val="Times New Roman"/>
      <family val="1"/>
      <charset val="204"/>
    </font>
    <font>
      <b/>
      <i/>
      <sz val="12"/>
      <color indexed="8"/>
      <name val="Times New Roman"/>
      <family val="1"/>
      <charset val="204"/>
    </font>
    <font>
      <b/>
      <i/>
      <sz val="12"/>
      <name val="Times New Roman"/>
      <family val="1"/>
      <charset val="204"/>
    </font>
    <font>
      <i/>
      <sz val="12"/>
      <name val="Times New Roman"/>
      <family val="1"/>
      <charset val="204"/>
    </font>
    <font>
      <b/>
      <sz val="14"/>
      <name val="Times New Roman"/>
      <family val="1"/>
      <charset val="204"/>
    </font>
    <font>
      <sz val="12"/>
      <color indexed="10"/>
      <name val="Times New Roman"/>
      <family val="1"/>
      <charset val="204"/>
    </font>
    <font>
      <sz val="14"/>
      <name val="Times New Roman"/>
      <family val="1"/>
      <charset val="204"/>
    </font>
    <font>
      <b/>
      <i/>
      <sz val="14"/>
      <name val="Times New Roman"/>
      <family val="1"/>
      <charset val="204"/>
    </font>
    <font>
      <sz val="14"/>
      <color indexed="10"/>
      <name val="Times New Roman"/>
      <family val="1"/>
      <charset val="204"/>
    </font>
    <font>
      <i/>
      <sz val="14"/>
      <name val="Times New Roman"/>
      <family val="1"/>
      <charset val="204"/>
    </font>
    <font>
      <b/>
      <sz val="14"/>
      <color indexed="10"/>
      <name val="Times New Roman"/>
      <family val="1"/>
      <charset val="204"/>
    </font>
    <font>
      <b/>
      <vertAlign val="superscript"/>
      <sz val="12"/>
      <name val="Times New Roman"/>
      <family val="1"/>
      <charset val="204"/>
    </font>
    <font>
      <sz val="8"/>
      <name val="Times New Roman"/>
      <family val="1"/>
      <charset val="204"/>
    </font>
    <font>
      <sz val="12"/>
      <color indexed="8"/>
      <name val="SansSerif"/>
    </font>
    <font>
      <sz val="12"/>
      <color indexed="8"/>
      <name val="Arial"/>
      <family val="2"/>
      <charset val="204"/>
    </font>
    <font>
      <sz val="12"/>
      <name val="Arial Cyr"/>
      <family val="2"/>
      <charset val="204"/>
    </font>
    <font>
      <sz val="12"/>
      <color rgb="FFFF0000"/>
      <name val="Times New Roman"/>
      <family val="1"/>
      <charset val="204"/>
    </font>
    <font>
      <sz val="12"/>
      <color rgb="FFFF0000"/>
      <name val="SansSerif"/>
    </font>
    <font>
      <sz val="11"/>
      <color theme="1"/>
      <name val="Calibri"/>
      <family val="2"/>
      <charset val="204"/>
      <scheme val="minor"/>
    </font>
    <font>
      <sz val="11"/>
      <color theme="0"/>
      <name val="Calibri"/>
      <family val="2"/>
      <charset val="204"/>
      <scheme val="minor"/>
    </font>
    <font>
      <sz val="12"/>
      <name val="SansSerif"/>
    </font>
    <font>
      <sz val="12"/>
      <name val="Arial"/>
      <family val="2"/>
      <charset val="204"/>
    </font>
    <font>
      <sz val="10"/>
      <name val="Times New Roman"/>
      <family val="1"/>
      <charset val="204"/>
    </font>
    <font>
      <sz val="10"/>
      <color theme="1"/>
      <name val="Calibri"/>
      <family val="2"/>
      <charset val="204"/>
      <scheme val="minor"/>
    </font>
    <font>
      <b/>
      <sz val="12"/>
      <color theme="1"/>
      <name val="Times New Roman"/>
      <family val="1"/>
      <charset val="204"/>
    </font>
    <font>
      <b/>
      <i/>
      <sz val="12"/>
      <color theme="1"/>
      <name val="Times New Roman"/>
      <family val="1"/>
      <charset val="204"/>
    </font>
    <font>
      <sz val="12"/>
      <color theme="1"/>
      <name val="Times New Roman"/>
      <family val="1"/>
      <charset val="204"/>
    </font>
    <font>
      <b/>
      <sz val="10"/>
      <name val="Times New Roman"/>
      <family val="1"/>
      <charset val="204"/>
    </font>
  </fonts>
  <fills count="4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13"/>
        <bgColor indexed="64"/>
      </patternFill>
    </fill>
  </fills>
  <borders count="2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8"/>
      </top>
      <bottom/>
      <diagonal/>
    </border>
    <border>
      <left style="medium">
        <color indexed="64"/>
      </left>
      <right style="medium">
        <color indexed="64"/>
      </right>
      <top/>
      <bottom/>
      <diagonal/>
    </border>
    <border>
      <left/>
      <right style="thin">
        <color indexed="64"/>
      </right>
      <top/>
      <bottom style="thin">
        <color indexed="64"/>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8"/>
      </bottom>
      <diagonal/>
    </border>
    <border>
      <left style="thin">
        <color indexed="8"/>
      </left>
      <right style="thin">
        <color indexed="8"/>
      </right>
      <top/>
      <bottom style="thin">
        <color indexed="8"/>
      </bottom>
      <diagonal/>
    </border>
  </borders>
  <cellStyleXfs count="82">
    <xf numFmtId="0" fontId="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1"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2" borderId="0" applyNumberFormat="0" applyBorder="0" applyAlignment="0" applyProtection="0"/>
    <xf numFmtId="0" fontId="10" fillId="14" borderId="0" applyNumberFormat="0" applyBorder="0" applyAlignment="0" applyProtection="0"/>
    <xf numFmtId="0" fontId="10" fillId="9" borderId="0" applyNumberFormat="0" applyBorder="0" applyAlignment="0" applyProtection="0"/>
    <xf numFmtId="0" fontId="10" fillId="11"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7" fillId="0" borderId="0"/>
    <xf numFmtId="0" fontId="18" fillId="0" borderId="0"/>
    <xf numFmtId="0" fontId="10"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8" borderId="0" applyNumberFormat="0" applyBorder="0" applyAlignment="0" applyProtection="0"/>
    <xf numFmtId="0" fontId="4" fillId="7" borderId="1" applyNumberFormat="0" applyAlignment="0" applyProtection="0"/>
    <xf numFmtId="0" fontId="5" fillId="22" borderId="2" applyNumberFormat="0" applyAlignment="0" applyProtection="0"/>
    <xf numFmtId="0" fontId="12" fillId="22" borderId="1" applyNumberFormat="0" applyAlignment="0" applyProtection="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7" fillId="0" borderId="0"/>
    <xf numFmtId="0" fontId="19" fillId="0" borderId="0"/>
    <xf numFmtId="0" fontId="17" fillId="0" borderId="0"/>
    <xf numFmtId="0" fontId="17" fillId="0" borderId="0"/>
    <xf numFmtId="0" fontId="19" fillId="0" borderId="0"/>
    <xf numFmtId="0" fontId="19" fillId="0" borderId="0"/>
    <xf numFmtId="0" fontId="19" fillId="0" borderId="0"/>
    <xf numFmtId="0" fontId="19" fillId="0" borderId="0"/>
    <xf numFmtId="0" fontId="19" fillId="0" borderId="0"/>
    <xf numFmtId="0" fontId="21" fillId="0" borderId="0">
      <alignment vertical="top"/>
    </xf>
    <xf numFmtId="0" fontId="9" fillId="0" borderId="3" applyNumberFormat="0" applyFill="0" applyAlignment="0" applyProtection="0"/>
    <xf numFmtId="0" fontId="7" fillId="23" borderId="4" applyNumberFormat="0" applyAlignment="0" applyProtection="0"/>
    <xf numFmtId="0" fontId="13" fillId="0" borderId="0" applyNumberFormat="0" applyFill="0" applyBorder="0" applyAlignment="0" applyProtection="0"/>
    <xf numFmtId="0" fontId="14" fillId="13" borderId="0" applyNumberFormat="0" applyBorder="0" applyAlignment="0" applyProtection="0"/>
    <xf numFmtId="0" fontId="17" fillId="0" borderId="0"/>
    <xf numFmtId="0" fontId="3" fillId="3" borderId="0" applyNumberFormat="0" applyBorder="0" applyAlignment="0" applyProtection="0"/>
    <xf numFmtId="0" fontId="8" fillId="0" borderId="0" applyNumberFormat="0" applyFill="0" applyBorder="0" applyAlignment="0" applyProtection="0"/>
    <xf numFmtId="0" fontId="11" fillId="10" borderId="5" applyNumberFormat="0" applyFont="0" applyAlignment="0" applyProtection="0"/>
    <xf numFmtId="0" fontId="15" fillId="0" borderId="6" applyNumberFormat="0" applyFill="0" applyAlignment="0" applyProtection="0"/>
    <xf numFmtId="0" fontId="16" fillId="0" borderId="0"/>
    <xf numFmtId="0" fontId="6" fillId="0" borderId="0" applyNumberFormat="0" applyFill="0" applyBorder="0" applyAlignment="0" applyProtection="0"/>
    <xf numFmtId="0" fontId="2" fillId="4" borderId="0" applyNumberFormat="0" applyBorder="0" applyAlignment="0" applyProtection="0"/>
    <xf numFmtId="0" fontId="43" fillId="26" borderId="0" applyNumberFormat="0" applyBorder="0" applyAlignment="0" applyProtection="0"/>
    <xf numFmtId="0" fontId="43" fillId="27" borderId="0" applyNumberFormat="0" applyBorder="0" applyAlignment="0" applyProtection="0"/>
    <xf numFmtId="0" fontId="44" fillId="28" borderId="0" applyNumberFormat="0" applyBorder="0" applyAlignment="0" applyProtection="0"/>
    <xf numFmtId="0" fontId="43" fillId="29" borderId="0" applyNumberFormat="0" applyBorder="0" applyAlignment="0" applyProtection="0"/>
    <xf numFmtId="0" fontId="43" fillId="30" borderId="0" applyNumberFormat="0" applyBorder="0" applyAlignment="0" applyProtection="0"/>
    <xf numFmtId="0" fontId="44" fillId="31"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44" fillId="34" borderId="0" applyNumberFormat="0" applyBorder="0" applyAlignment="0" applyProtection="0"/>
    <xf numFmtId="0" fontId="43" fillId="35" borderId="0" applyNumberFormat="0" applyBorder="0" applyAlignment="0" applyProtection="0"/>
    <xf numFmtId="0" fontId="43" fillId="36" borderId="0" applyNumberFormat="0" applyBorder="0" applyAlignment="0" applyProtection="0"/>
    <xf numFmtId="0" fontId="44" fillId="37" borderId="0" applyNumberFormat="0" applyBorder="0" applyAlignment="0" applyProtection="0"/>
    <xf numFmtId="0" fontId="43" fillId="38" borderId="0" applyNumberFormat="0" applyBorder="0" applyAlignment="0" applyProtection="0"/>
    <xf numFmtId="0" fontId="43" fillId="39" borderId="0" applyNumberFormat="0" applyBorder="0" applyAlignment="0" applyProtection="0"/>
    <xf numFmtId="0" fontId="44" fillId="40"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4" fillId="43" borderId="0" applyNumberFormat="0" applyBorder="0" applyAlignment="0" applyProtection="0"/>
    <xf numFmtId="0" fontId="18" fillId="0" borderId="0"/>
    <xf numFmtId="0" fontId="48" fillId="0" borderId="0"/>
  </cellStyleXfs>
  <cellXfs count="414">
    <xf numFmtId="0" fontId="0" fillId="0" borderId="0" xfId="0"/>
    <xf numFmtId="0" fontId="22" fillId="0" borderId="0" xfId="0" applyFont="1"/>
    <xf numFmtId="0" fontId="20" fillId="0" borderId="0" xfId="0" applyFont="1"/>
    <xf numFmtId="0" fontId="20" fillId="0" borderId="0" xfId="0" applyNumberFormat="1" applyFont="1" applyFill="1" applyAlignment="1" applyProtection="1"/>
    <xf numFmtId="0" fontId="20" fillId="0" borderId="0" xfId="0" applyFont="1" applyFill="1" applyAlignment="1">
      <alignment vertical="center" wrapText="1"/>
    </xf>
    <xf numFmtId="0" fontId="20" fillId="0" borderId="0" xfId="0" applyFont="1" applyAlignment="1"/>
    <xf numFmtId="0" fontId="20" fillId="24" borderId="0" xfId="0" applyFont="1" applyFill="1" applyAlignment="1"/>
    <xf numFmtId="0" fontId="23" fillId="0" borderId="0" xfId="0" applyFont="1"/>
    <xf numFmtId="0" fontId="20" fillId="0" borderId="7" xfId="0" applyFont="1" applyFill="1" applyBorder="1" applyAlignment="1">
      <alignment horizontal="center" vertical="center" wrapText="1"/>
    </xf>
    <xf numFmtId="0" fontId="20" fillId="0" borderId="7" xfId="0" applyFont="1" applyBorder="1" applyAlignment="1">
      <alignment horizontal="center" vertical="center" wrapText="1"/>
    </xf>
    <xf numFmtId="0" fontId="20" fillId="0" borderId="7" xfId="0" applyFont="1" applyBorder="1" applyAlignment="1">
      <alignment horizontal="center" vertical="top" wrapText="1"/>
    </xf>
    <xf numFmtId="0" fontId="20" fillId="0" borderId="0" xfId="0" applyFont="1" applyBorder="1"/>
    <xf numFmtId="0" fontId="20" fillId="0" borderId="0" xfId="0" applyNumberFormat="1" applyFont="1" applyFill="1" applyBorder="1" applyAlignment="1" applyProtection="1"/>
    <xf numFmtId="0" fontId="20" fillId="0" borderId="0" xfId="0" applyFont="1" applyFill="1"/>
    <xf numFmtId="0" fontId="22" fillId="0" borderId="10" xfId="0" applyFont="1" applyFill="1" applyBorder="1" applyAlignment="1">
      <alignment horizontal="center" vertical="center" wrapText="1"/>
    </xf>
    <xf numFmtId="3" fontId="26" fillId="0" borderId="7" xfId="0" applyNumberFormat="1" applyFont="1" applyFill="1" applyBorder="1" applyAlignment="1" applyProtection="1">
      <alignment horizontal="right" vertical="center" wrapText="1"/>
    </xf>
    <xf numFmtId="0" fontId="20" fillId="24" borderId="7" xfId="0" applyFont="1" applyFill="1" applyBorder="1" applyAlignment="1">
      <alignment horizontal="justify" wrapText="1"/>
    </xf>
    <xf numFmtId="3" fontId="24" fillId="0" borderId="7" xfId="0" applyNumberFormat="1" applyFont="1" applyBorder="1" applyAlignment="1">
      <alignment vertical="center" wrapText="1"/>
    </xf>
    <xf numFmtId="0" fontId="22" fillId="0" borderId="7" xfId="0" applyNumberFormat="1" applyFont="1" applyFill="1" applyBorder="1" applyAlignment="1" applyProtection="1">
      <alignment horizontal="center" vertical="center" wrapText="1"/>
    </xf>
    <xf numFmtId="0" fontId="22" fillId="24" borderId="11" xfId="0" applyFont="1" applyFill="1" applyBorder="1" applyAlignment="1">
      <alignment horizontal="center" vertical="justify"/>
    </xf>
    <xf numFmtId="0" fontId="20" fillId="24" borderId="12" xfId="0" applyNumberFormat="1" applyFont="1" applyFill="1" applyBorder="1" applyAlignment="1">
      <alignment vertical="top" wrapText="1"/>
    </xf>
    <xf numFmtId="0" fontId="20" fillId="0" borderId="7" xfId="0" applyNumberFormat="1" applyFont="1" applyFill="1" applyBorder="1" applyAlignment="1" applyProtection="1">
      <alignment horizontal="center" vertical="center" wrapText="1"/>
    </xf>
    <xf numFmtId="3" fontId="24" fillId="0" borderId="7" xfId="0" applyNumberFormat="1" applyFont="1" applyFill="1" applyBorder="1" applyAlignment="1" applyProtection="1">
      <alignment horizontal="right" vertical="center" wrapText="1"/>
    </xf>
    <xf numFmtId="0" fontId="27" fillId="0" borderId="7" xfId="0" applyFont="1" applyBorder="1" applyAlignment="1">
      <alignment wrapText="1"/>
    </xf>
    <xf numFmtId="0" fontId="27" fillId="24" borderId="7" xfId="0" applyFont="1" applyFill="1" applyBorder="1" applyAlignment="1">
      <alignment horizontal="justify" wrapText="1"/>
    </xf>
    <xf numFmtId="0" fontId="22" fillId="24" borderId="7" xfId="0" applyFont="1" applyFill="1" applyBorder="1"/>
    <xf numFmtId="0" fontId="22" fillId="24" borderId="7" xfId="0" applyFont="1" applyFill="1" applyBorder="1" applyAlignment="1">
      <alignment horizontal="justify" wrapText="1"/>
    </xf>
    <xf numFmtId="3" fontId="25" fillId="0" borderId="7" xfId="0" applyNumberFormat="1" applyFont="1" applyFill="1" applyBorder="1" applyAlignment="1" applyProtection="1">
      <alignment horizontal="right" vertical="center" wrapText="1"/>
    </xf>
    <xf numFmtId="3" fontId="25" fillId="0" borderId="7" xfId="0" applyNumberFormat="1" applyFont="1" applyBorder="1" applyAlignment="1">
      <alignment vertical="center" wrapText="1"/>
    </xf>
    <xf numFmtId="0" fontId="22" fillId="0" borderId="0" xfId="0" applyFont="1" applyFill="1" applyBorder="1" applyAlignment="1">
      <alignment horizontal="center" vertical="center" wrapText="1"/>
    </xf>
    <xf numFmtId="49" fontId="22" fillId="0" borderId="7" xfId="0" applyNumberFormat="1" applyFont="1" applyFill="1" applyBorder="1" applyAlignment="1">
      <alignment horizontal="left" vertical="center" wrapText="1"/>
    </xf>
    <xf numFmtId="49" fontId="20" fillId="0" borderId="7" xfId="0" applyNumberFormat="1" applyFont="1" applyFill="1" applyBorder="1" applyAlignment="1">
      <alignment horizontal="left" vertical="center" wrapText="1"/>
    </xf>
    <xf numFmtId="49" fontId="20" fillId="0" borderId="10" xfId="0" applyNumberFormat="1" applyFont="1" applyFill="1" applyBorder="1" applyAlignment="1">
      <alignment horizontal="left" vertical="center" wrapText="1"/>
    </xf>
    <xf numFmtId="0" fontId="20" fillId="0" borderId="7" xfId="0" applyFont="1" applyBorder="1" applyAlignment="1">
      <alignment wrapText="1"/>
    </xf>
    <xf numFmtId="2" fontId="22" fillId="0" borderId="7" xfId="0" applyNumberFormat="1" applyFont="1" applyFill="1" applyBorder="1" applyAlignment="1">
      <alignment horizontal="left" vertical="center" wrapText="1"/>
    </xf>
    <xf numFmtId="0" fontId="20" fillId="0" borderId="13" xfId="0" applyNumberFormat="1" applyFont="1" applyFill="1" applyBorder="1" applyAlignment="1" applyProtection="1">
      <alignment vertical="center"/>
    </xf>
    <xf numFmtId="0" fontId="22" fillId="0" borderId="7" xfId="0" applyNumberFormat="1" applyFont="1" applyFill="1" applyBorder="1" applyAlignment="1" applyProtection="1">
      <alignment horizontal="left" vertical="center" wrapText="1"/>
    </xf>
    <xf numFmtId="0" fontId="20" fillId="0" borderId="0" xfId="0" applyNumberFormat="1" applyFont="1" applyFill="1" applyAlignment="1" applyProtection="1">
      <alignment vertical="center" wrapText="1"/>
    </xf>
    <xf numFmtId="0" fontId="22" fillId="0" borderId="7" xfId="0" applyNumberFormat="1" applyFont="1" applyFill="1" applyBorder="1" applyAlignment="1" applyProtection="1">
      <alignment vertical="center" wrapText="1"/>
    </xf>
    <xf numFmtId="0" fontId="20" fillId="0" borderId="0" xfId="0" applyNumberFormat="1" applyFont="1" applyFill="1" applyAlignment="1" applyProtection="1">
      <alignment wrapText="1"/>
    </xf>
    <xf numFmtId="0" fontId="20" fillId="0" borderId="0" xfId="0" applyFont="1" applyFill="1" applyAlignment="1">
      <alignment wrapText="1"/>
    </xf>
    <xf numFmtId="0" fontId="27" fillId="0" borderId="7" xfId="0" applyNumberFormat="1" applyFont="1" applyFill="1" applyBorder="1" applyAlignment="1" applyProtection="1">
      <alignment horizontal="center" vertical="center" wrapText="1"/>
    </xf>
    <xf numFmtId="0" fontId="27" fillId="0" borderId="7" xfId="0" applyNumberFormat="1" applyFont="1" applyFill="1" applyBorder="1" applyAlignment="1" applyProtection="1">
      <alignment vertical="center" wrapText="1"/>
    </xf>
    <xf numFmtId="0" fontId="24" fillId="24" borderId="7" xfId="0" applyFont="1" applyFill="1" applyBorder="1" applyAlignment="1">
      <alignment vertical="center" wrapText="1"/>
    </xf>
    <xf numFmtId="0" fontId="20" fillId="0" borderId="7" xfId="0" applyNumberFormat="1" applyFont="1" applyFill="1" applyBorder="1" applyAlignment="1" applyProtection="1">
      <alignment vertical="center" wrapText="1"/>
    </xf>
    <xf numFmtId="0" fontId="27" fillId="24" borderId="7" xfId="0" applyFont="1" applyFill="1" applyBorder="1"/>
    <xf numFmtId="0" fontId="20" fillId="24" borderId="7" xfId="0" applyFont="1" applyFill="1" applyBorder="1"/>
    <xf numFmtId="0" fontId="27" fillId="0" borderId="0" xfId="0" applyFont="1"/>
    <xf numFmtId="0" fontId="20" fillId="24" borderId="7" xfId="0" applyFont="1" applyFill="1" applyBorder="1" applyAlignment="1">
      <alignment vertical="justify"/>
    </xf>
    <xf numFmtId="0" fontId="22" fillId="24" borderId="12" xfId="0" applyNumberFormat="1" applyFont="1" applyFill="1" applyBorder="1" applyAlignment="1">
      <alignment vertical="top" wrapText="1"/>
    </xf>
    <xf numFmtId="164" fontId="20" fillId="0" borderId="0" xfId="0" applyNumberFormat="1" applyFont="1" applyFill="1" applyAlignment="1" applyProtection="1"/>
    <xf numFmtId="0" fontId="22" fillId="0" borderId="0" xfId="0" applyNumberFormat="1" applyFont="1" applyFill="1" applyAlignment="1" applyProtection="1">
      <alignment horizontal="center" vertical="center"/>
    </xf>
    <xf numFmtId="0" fontId="22" fillId="0" borderId="0" xfId="0" applyFont="1" applyFill="1" applyAlignment="1">
      <alignment horizontal="center" vertical="center"/>
    </xf>
    <xf numFmtId="0" fontId="33" fillId="0" borderId="0" xfId="0" applyNumberFormat="1" applyFont="1" applyFill="1" applyBorder="1" applyAlignment="1" applyProtection="1">
      <alignment horizontal="left" vertical="center"/>
    </xf>
    <xf numFmtId="49" fontId="33" fillId="0" borderId="0" xfId="0" applyNumberFormat="1" applyFont="1" applyFill="1" applyBorder="1" applyAlignment="1" applyProtection="1">
      <alignment horizontal="left" vertical="center" wrapText="1"/>
    </xf>
    <xf numFmtId="0" fontId="33" fillId="0" borderId="0" xfId="0" applyNumberFormat="1" applyFont="1" applyFill="1" applyBorder="1" applyAlignment="1" applyProtection="1">
      <alignment horizontal="left" vertical="center" wrapText="1"/>
    </xf>
    <xf numFmtId="0" fontId="31" fillId="0" borderId="0" xfId="0" applyNumberFormat="1" applyFont="1" applyFill="1" applyBorder="1" applyAlignment="1" applyProtection="1">
      <alignment horizontal="left" vertical="center" wrapText="1"/>
    </xf>
    <xf numFmtId="0" fontId="33" fillId="0" borderId="0" xfId="0" applyFont="1" applyFill="1" applyBorder="1" applyAlignment="1">
      <alignment horizontal="left" vertical="center"/>
    </xf>
    <xf numFmtId="0" fontId="29" fillId="0" borderId="0" xfId="0" applyNumberFormat="1" applyFont="1" applyFill="1" applyBorder="1" applyAlignment="1" applyProtection="1">
      <alignment horizontal="left" vertical="center" wrapText="1"/>
    </xf>
    <xf numFmtId="0" fontId="31" fillId="0" borderId="0" xfId="0" applyFont="1" applyFill="1" applyBorder="1" applyAlignment="1">
      <alignment horizontal="left" vertical="center"/>
    </xf>
    <xf numFmtId="0" fontId="35" fillId="0" borderId="0" xfId="0" applyNumberFormat="1" applyFont="1" applyFill="1" applyBorder="1" applyAlignment="1" applyProtection="1">
      <alignment horizontal="left" vertical="center"/>
    </xf>
    <xf numFmtId="49" fontId="29" fillId="0" borderId="7" xfId="0" applyNumberFormat="1" applyFont="1" applyFill="1" applyBorder="1" applyAlignment="1">
      <alignment horizontal="left" vertical="center" wrapText="1"/>
    </xf>
    <xf numFmtId="49" fontId="29" fillId="0" borderId="10" xfId="0" applyNumberFormat="1" applyFont="1" applyFill="1" applyBorder="1" applyAlignment="1">
      <alignment horizontal="left" vertical="center" wrapText="1"/>
    </xf>
    <xf numFmtId="0" fontId="29" fillId="0" borderId="7" xfId="0" applyFont="1" applyFill="1" applyBorder="1" applyAlignment="1">
      <alignment horizontal="left" vertical="center" wrapText="1"/>
    </xf>
    <xf numFmtId="3" fontId="29" fillId="0" borderId="8" xfId="49" applyNumberFormat="1" applyFont="1" applyFill="1" applyBorder="1" applyAlignment="1">
      <alignment horizontal="right" vertical="center"/>
    </xf>
    <xf numFmtId="3" fontId="29" fillId="0" borderId="7" xfId="0" applyNumberFormat="1" applyFont="1" applyFill="1" applyBorder="1" applyAlignment="1">
      <alignment horizontal="right" vertical="center"/>
    </xf>
    <xf numFmtId="164" fontId="35" fillId="0" borderId="0" xfId="49" applyNumberFormat="1" applyFont="1" applyFill="1" applyBorder="1" applyAlignment="1">
      <alignment horizontal="left" vertical="center"/>
    </xf>
    <xf numFmtId="0" fontId="35" fillId="0" borderId="0" xfId="0" applyFont="1" applyFill="1" applyBorder="1" applyAlignment="1">
      <alignment horizontal="left" vertical="center"/>
    </xf>
    <xf numFmtId="49" fontId="31" fillId="0" borderId="7" xfId="0" applyNumberFormat="1" applyFont="1" applyFill="1" applyBorder="1" applyAlignment="1">
      <alignment horizontal="left" vertical="center" wrapText="1"/>
    </xf>
    <xf numFmtId="49" fontId="31" fillId="0" borderId="10" xfId="0" applyNumberFormat="1" applyFont="1" applyFill="1" applyBorder="1" applyAlignment="1">
      <alignment horizontal="left" vertical="center" wrapText="1"/>
    </xf>
    <xf numFmtId="3" fontId="31" fillId="0" borderId="8" xfId="0" applyNumberFormat="1" applyFont="1" applyFill="1" applyBorder="1" applyAlignment="1">
      <alignment horizontal="right" vertical="center" wrapText="1"/>
    </xf>
    <xf numFmtId="3" fontId="31" fillId="0" borderId="7" xfId="0" applyNumberFormat="1" applyFont="1" applyFill="1" applyBorder="1" applyAlignment="1">
      <alignment horizontal="right" vertical="center"/>
    </xf>
    <xf numFmtId="3" fontId="31" fillId="0" borderId="7" xfId="0" applyNumberFormat="1" applyFont="1" applyFill="1" applyBorder="1" applyAlignment="1">
      <alignment horizontal="right" vertical="center" wrapText="1"/>
    </xf>
    <xf numFmtId="3" fontId="31" fillId="0" borderId="7" xfId="49" applyNumberFormat="1" applyFont="1" applyFill="1" applyBorder="1" applyAlignment="1">
      <alignment horizontal="right" vertical="center"/>
    </xf>
    <xf numFmtId="3" fontId="29" fillId="0" borderId="7" xfId="49" applyNumberFormat="1" applyFont="1" applyFill="1" applyBorder="1" applyAlignment="1">
      <alignment horizontal="right" vertical="center"/>
    </xf>
    <xf numFmtId="3" fontId="34" fillId="0" borderId="8" xfId="0" applyNumberFormat="1" applyFont="1" applyFill="1" applyBorder="1" applyAlignment="1">
      <alignment horizontal="right" vertical="center" wrapText="1"/>
    </xf>
    <xf numFmtId="3" fontId="34" fillId="0" borderId="7" xfId="0" applyNumberFormat="1" applyFont="1" applyFill="1" applyBorder="1" applyAlignment="1">
      <alignment horizontal="right" vertical="center"/>
    </xf>
    <xf numFmtId="3" fontId="34" fillId="0" borderId="7" xfId="0" applyNumberFormat="1" applyFont="1" applyFill="1" applyBorder="1" applyAlignment="1">
      <alignment horizontal="right" vertical="center" wrapText="1"/>
    </xf>
    <xf numFmtId="3" fontId="34" fillId="0" borderId="7" xfId="49" applyNumberFormat="1" applyFont="1" applyFill="1" applyBorder="1" applyAlignment="1">
      <alignment horizontal="right" vertical="center"/>
    </xf>
    <xf numFmtId="3" fontId="32" fillId="0" borderId="7" xfId="49" applyNumberFormat="1" applyFont="1" applyFill="1" applyBorder="1" applyAlignment="1">
      <alignment horizontal="right" vertical="center"/>
    </xf>
    <xf numFmtId="164" fontId="33" fillId="0" borderId="0" xfId="49" applyNumberFormat="1" applyFont="1" applyFill="1" applyBorder="1" applyAlignment="1">
      <alignment horizontal="left" vertical="center"/>
    </xf>
    <xf numFmtId="0" fontId="31" fillId="0" borderId="7" xfId="0" applyFont="1" applyBorder="1" applyAlignment="1">
      <alignment wrapText="1"/>
    </xf>
    <xf numFmtId="3" fontId="31" fillId="0" borderId="8" xfId="0" applyNumberFormat="1" applyFont="1" applyFill="1" applyBorder="1" applyAlignment="1">
      <alignment horizontal="right" vertical="center"/>
    </xf>
    <xf numFmtId="3" fontId="31" fillId="0" borderId="8" xfId="49" applyNumberFormat="1" applyFont="1" applyFill="1" applyBorder="1" applyAlignment="1">
      <alignment horizontal="right" vertical="center"/>
    </xf>
    <xf numFmtId="164" fontId="33" fillId="0" borderId="0" xfId="0" applyNumberFormat="1" applyFont="1" applyFill="1" applyBorder="1" applyAlignment="1">
      <alignment horizontal="left" vertical="center"/>
    </xf>
    <xf numFmtId="0" fontId="31" fillId="0" borderId="0" xfId="0" applyNumberFormat="1" applyFont="1" applyFill="1" applyBorder="1" applyAlignment="1" applyProtection="1">
      <alignment horizontal="left" vertical="center"/>
    </xf>
    <xf numFmtId="0" fontId="29" fillId="0" borderId="0" xfId="0" applyNumberFormat="1" applyFont="1" applyFill="1" applyBorder="1" applyAlignment="1" applyProtection="1">
      <alignment horizontal="left" vertical="center"/>
    </xf>
    <xf numFmtId="2" fontId="29" fillId="0" borderId="7" xfId="0" applyNumberFormat="1" applyFont="1" applyFill="1" applyBorder="1" applyAlignment="1">
      <alignment horizontal="left" vertical="center" wrapText="1"/>
    </xf>
    <xf numFmtId="164" fontId="29" fillId="0" borderId="0" xfId="49" applyNumberFormat="1" applyFont="1" applyFill="1" applyBorder="1" applyAlignment="1">
      <alignment horizontal="left" vertical="center"/>
    </xf>
    <xf numFmtId="0" fontId="29" fillId="0" borderId="0" xfId="0" applyFont="1" applyFill="1" applyBorder="1" applyAlignment="1">
      <alignment horizontal="left" vertical="center"/>
    </xf>
    <xf numFmtId="0" fontId="31" fillId="0" borderId="7" xfId="0" applyFont="1" applyBorder="1" applyAlignment="1">
      <alignment horizontal="justify" wrapText="1"/>
    </xf>
    <xf numFmtId="164" fontId="31" fillId="0" borderId="0" xfId="0" applyNumberFormat="1" applyFont="1" applyFill="1" applyBorder="1" applyAlignment="1">
      <alignment horizontal="left" vertical="center"/>
    </xf>
    <xf numFmtId="164" fontId="31" fillId="0" borderId="0" xfId="49" applyNumberFormat="1" applyFont="1" applyFill="1" applyBorder="1" applyAlignment="1">
      <alignment horizontal="left" vertical="center"/>
    </xf>
    <xf numFmtId="2" fontId="29" fillId="0" borderId="9" xfId="0" applyNumberFormat="1" applyFont="1" applyFill="1" applyBorder="1" applyAlignment="1">
      <alignment horizontal="left" vertical="center" wrapText="1"/>
    </xf>
    <xf numFmtId="2" fontId="31" fillId="0" borderId="7" xfId="0" applyNumberFormat="1" applyFont="1" applyFill="1" applyBorder="1" applyAlignment="1">
      <alignment horizontal="left" vertical="center" wrapText="1"/>
    </xf>
    <xf numFmtId="0" fontId="31" fillId="0" borderId="12" xfId="0" applyFont="1" applyBorder="1" applyAlignment="1">
      <alignment horizontal="justify" wrapText="1"/>
    </xf>
    <xf numFmtId="164" fontId="29" fillId="0" borderId="0" xfId="0" applyNumberFormat="1" applyFont="1" applyFill="1" applyBorder="1" applyAlignment="1">
      <alignment horizontal="left" vertical="center"/>
    </xf>
    <xf numFmtId="49" fontId="35" fillId="0" borderId="0" xfId="0" applyNumberFormat="1" applyFont="1" applyFill="1" applyBorder="1" applyAlignment="1">
      <alignment horizontal="left" vertical="center" wrapText="1"/>
    </xf>
    <xf numFmtId="2" fontId="35" fillId="0" borderId="0" xfId="0" applyNumberFormat="1" applyFont="1" applyFill="1" applyBorder="1" applyAlignment="1">
      <alignment horizontal="left" vertical="center" wrapText="1"/>
    </xf>
    <xf numFmtId="4" fontId="35" fillId="0" borderId="0" xfId="0" applyNumberFormat="1" applyFont="1" applyFill="1" applyBorder="1" applyAlignment="1">
      <alignment horizontal="right" vertical="center"/>
    </xf>
    <xf numFmtId="49" fontId="31" fillId="0" borderId="0" xfId="0" applyNumberFormat="1" applyFont="1" applyFill="1" applyBorder="1" applyAlignment="1" applyProtection="1">
      <alignment horizontal="left" vertical="center"/>
    </xf>
    <xf numFmtId="49" fontId="33" fillId="0" borderId="0" xfId="0" applyNumberFormat="1" applyFont="1" applyFill="1" applyBorder="1" applyAlignment="1" applyProtection="1">
      <alignment horizontal="left" vertical="center"/>
    </xf>
    <xf numFmtId="49" fontId="20" fillId="0" borderId="0" xfId="0" applyNumberFormat="1" applyFont="1" applyFill="1" applyAlignment="1" applyProtection="1"/>
    <xf numFmtId="0" fontId="22" fillId="0" borderId="13" xfId="0" applyNumberFormat="1" applyFont="1" applyFill="1" applyBorder="1" applyAlignment="1" applyProtection="1">
      <alignment horizontal="center"/>
    </xf>
    <xf numFmtId="49" fontId="20" fillId="0" borderId="0" xfId="0" applyNumberFormat="1" applyFont="1" applyFill="1" applyBorder="1" applyAlignment="1">
      <alignment horizontal="center"/>
    </xf>
    <xf numFmtId="0" fontId="20" fillId="0" borderId="0" xfId="0" applyFont="1" applyFill="1" applyBorder="1" applyAlignment="1">
      <alignment horizontal="center"/>
    </xf>
    <xf numFmtId="0" fontId="22" fillId="0" borderId="0" xfId="0" applyNumberFormat="1" applyFont="1" applyFill="1" applyBorder="1" applyAlignment="1" applyProtection="1">
      <alignment horizontal="center" vertical="top"/>
    </xf>
    <xf numFmtId="0" fontId="20" fillId="0" borderId="0" xfId="0" applyNumberFormat="1" applyFont="1" applyFill="1" applyBorder="1" applyAlignment="1" applyProtection="1">
      <alignment horizontal="right" vertical="center"/>
    </xf>
    <xf numFmtId="0" fontId="22" fillId="0" borderId="14" xfId="0" applyNumberFormat="1" applyFont="1" applyFill="1" applyBorder="1" applyAlignment="1" applyProtection="1">
      <alignment horizontal="center" vertical="center" wrapText="1"/>
    </xf>
    <xf numFmtId="0" fontId="22" fillId="0" borderId="0" xfId="0" applyNumberFormat="1" applyFont="1" applyFill="1" applyAlignment="1" applyProtection="1">
      <alignment vertical="center"/>
    </xf>
    <xf numFmtId="49" fontId="22" fillId="0" borderId="10" xfId="0" applyNumberFormat="1" applyFont="1" applyFill="1" applyBorder="1" applyAlignment="1">
      <alignment horizontal="center" vertical="center" wrapText="1"/>
    </xf>
    <xf numFmtId="0" fontId="22" fillId="0" borderId="0" xfId="0" applyFont="1" applyFill="1" applyAlignment="1">
      <alignment vertical="center"/>
    </xf>
    <xf numFmtId="0" fontId="20" fillId="0" borderId="7" xfId="0" applyFont="1" applyFill="1" applyBorder="1" applyAlignment="1">
      <alignment horizontal="left" wrapText="1"/>
    </xf>
    <xf numFmtId="3" fontId="22" fillId="0" borderId="7" xfId="0" applyNumberFormat="1" applyFont="1" applyBorder="1" applyAlignment="1"/>
    <xf numFmtId="0" fontId="22" fillId="0" borderId="0" xfId="0" applyNumberFormat="1" applyFont="1" applyFill="1" applyAlignment="1" applyProtection="1"/>
    <xf numFmtId="0" fontId="22" fillId="0" borderId="0" xfId="0" applyFont="1" applyFill="1"/>
    <xf numFmtId="0" fontId="22" fillId="0" borderId="11" xfId="0" applyFont="1" applyFill="1" applyBorder="1" applyAlignment="1">
      <alignment horizontal="center" vertical="center" wrapText="1"/>
    </xf>
    <xf numFmtId="164" fontId="22" fillId="0" borderId="7" xfId="0" applyNumberFormat="1" applyFont="1" applyFill="1" applyBorder="1" applyAlignment="1">
      <alignment vertical="justify"/>
    </xf>
    <xf numFmtId="0" fontId="30" fillId="0" borderId="0" xfId="0" applyNumberFormat="1" applyFont="1" applyFill="1" applyAlignment="1" applyProtection="1"/>
    <xf numFmtId="49" fontId="30" fillId="0" borderId="0" xfId="0" applyNumberFormat="1" applyFont="1" applyFill="1" applyAlignment="1" applyProtection="1"/>
    <xf numFmtId="0" fontId="30" fillId="0" borderId="0" xfId="0" applyFont="1" applyFill="1"/>
    <xf numFmtId="3" fontId="22" fillId="0" borderId="7" xfId="49" applyNumberFormat="1" applyFont="1" applyFill="1" applyBorder="1" applyAlignment="1"/>
    <xf numFmtId="3" fontId="20" fillId="0" borderId="7" xfId="49" applyNumberFormat="1" applyFont="1" applyFill="1" applyBorder="1" applyAlignment="1"/>
    <xf numFmtId="3" fontId="28" fillId="0" borderId="7" xfId="49" applyNumberFormat="1" applyFont="1" applyFill="1" applyBorder="1" applyAlignment="1"/>
    <xf numFmtId="0" fontId="20" fillId="0" borderId="0" xfId="0" applyNumberFormat="1" applyFont="1" applyFill="1" applyAlignment="1" applyProtection="1">
      <alignment horizontal="center" vertical="center"/>
    </xf>
    <xf numFmtId="49" fontId="20" fillId="0" borderId="13" xfId="0" applyNumberFormat="1" applyFont="1" applyFill="1" applyBorder="1" applyAlignment="1" applyProtection="1">
      <alignment horizontal="left"/>
    </xf>
    <xf numFmtId="0" fontId="31" fillId="0" borderId="7" xfId="0" applyFont="1" applyFill="1" applyBorder="1" applyAlignment="1">
      <alignment horizontal="left" vertical="top" wrapText="1"/>
    </xf>
    <xf numFmtId="0" fontId="31" fillId="0" borderId="7" xfId="0" applyFont="1" applyBorder="1" applyAlignment="1">
      <alignment vertical="top" wrapText="1"/>
    </xf>
    <xf numFmtId="2" fontId="29" fillId="0" borderId="7" xfId="0" applyNumberFormat="1" applyFont="1" applyFill="1" applyBorder="1" applyAlignment="1">
      <alignment horizontal="left" vertical="top" wrapText="1"/>
    </xf>
    <xf numFmtId="0" fontId="31" fillId="0" borderId="7" xfId="0" applyFont="1" applyBorder="1" applyAlignment="1">
      <alignment horizontal="justify" vertical="top" wrapText="1"/>
    </xf>
    <xf numFmtId="0" fontId="31" fillId="0" borderId="9" xfId="0" applyFont="1" applyFill="1" applyBorder="1" applyAlignment="1">
      <alignment horizontal="justify" vertical="top" wrapText="1"/>
    </xf>
    <xf numFmtId="0" fontId="31" fillId="0" borderId="7" xfId="0" applyFont="1" applyFill="1" applyBorder="1" applyAlignment="1">
      <alignment horizontal="left" wrapText="1"/>
    </xf>
    <xf numFmtId="2" fontId="31" fillId="0" borderId="7" xfId="0" applyNumberFormat="1" applyFont="1" applyFill="1" applyBorder="1" applyAlignment="1">
      <alignment horizontal="left" wrapText="1"/>
    </xf>
    <xf numFmtId="49" fontId="41" fillId="0" borderId="0" xfId="0" applyNumberFormat="1" applyFont="1" applyFill="1" applyAlignment="1" applyProtection="1"/>
    <xf numFmtId="2" fontId="20" fillId="0" borderId="7" xfId="0" applyNumberFormat="1" applyFont="1" applyFill="1" applyBorder="1" applyAlignment="1">
      <alignment horizontal="left" wrapText="1"/>
    </xf>
    <xf numFmtId="0" fontId="25" fillId="0" borderId="15"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38" fillId="0" borderId="0" xfId="0" applyFont="1" applyBorder="1" applyAlignment="1" applyProtection="1">
      <alignment horizontal="left" vertical="top" wrapText="1"/>
    </xf>
    <xf numFmtId="0" fontId="24" fillId="0" borderId="0" xfId="0" applyFont="1" applyBorder="1" applyAlignment="1" applyProtection="1">
      <alignment horizontal="right" vertical="top" wrapText="1"/>
    </xf>
    <xf numFmtId="0" fontId="24" fillId="0" borderId="0" xfId="0" applyFont="1" applyBorder="1" applyAlignment="1" applyProtection="1">
      <alignment horizontal="left" vertical="top" wrapText="1"/>
    </xf>
    <xf numFmtId="0" fontId="22" fillId="0" borderId="7" xfId="0" applyFont="1" applyBorder="1" applyAlignment="1">
      <alignment vertical="center"/>
    </xf>
    <xf numFmtId="0" fontId="22" fillId="0" borderId="7" xfId="0" applyFont="1" applyBorder="1" applyAlignment="1">
      <alignment vertical="center" wrapText="1"/>
    </xf>
    <xf numFmtId="0" fontId="20" fillId="0" borderId="0" xfId="0" applyFont="1" applyAlignment="1">
      <alignment horizontal="center" vertical="center" wrapText="1"/>
    </xf>
    <xf numFmtId="0" fontId="20" fillId="0" borderId="7" xfId="0" applyFont="1" applyBorder="1" applyAlignment="1">
      <alignment vertical="center"/>
    </xf>
    <xf numFmtId="0" fontId="20" fillId="0" borderId="7" xfId="0" applyFont="1" applyBorder="1" applyAlignment="1">
      <alignment vertical="center" wrapText="1"/>
    </xf>
    <xf numFmtId="0" fontId="30" fillId="0" borderId="0" xfId="0" applyFont="1"/>
    <xf numFmtId="3" fontId="25" fillId="0" borderId="15" xfId="0" applyNumberFormat="1" applyFont="1" applyBorder="1" applyAlignment="1" applyProtection="1">
      <alignment horizontal="right" vertical="top" wrapText="1"/>
    </xf>
    <xf numFmtId="3" fontId="24" fillId="0" borderId="15" xfId="0" applyNumberFormat="1" applyFont="1" applyBorder="1" applyAlignment="1" applyProtection="1">
      <alignment horizontal="right" vertical="top" wrapText="1"/>
    </xf>
    <xf numFmtId="3" fontId="25" fillId="0" borderId="15" xfId="0" applyNumberFormat="1" applyFont="1" applyBorder="1" applyAlignment="1" applyProtection="1">
      <alignment horizontal="right" vertical="center" wrapText="1"/>
    </xf>
    <xf numFmtId="0" fontId="20" fillId="0" borderId="7" xfId="0" applyFont="1" applyBorder="1" applyAlignment="1">
      <alignment vertical="top" wrapText="1"/>
    </xf>
    <xf numFmtId="49" fontId="29" fillId="0" borderId="0" xfId="0" applyNumberFormat="1" applyFont="1" applyFill="1" applyBorder="1" applyAlignment="1">
      <alignment horizontal="left" vertical="center" wrapText="1"/>
    </xf>
    <xf numFmtId="2" fontId="29" fillId="0" borderId="0" xfId="0" applyNumberFormat="1" applyFont="1" applyFill="1" applyBorder="1" applyAlignment="1">
      <alignment horizontal="left" vertical="center" wrapText="1"/>
    </xf>
    <xf numFmtId="3" fontId="29" fillId="0" borderId="0" xfId="0" applyNumberFormat="1" applyFont="1" applyFill="1" applyBorder="1" applyAlignment="1">
      <alignment horizontal="right" vertical="center"/>
    </xf>
    <xf numFmtId="4" fontId="22" fillId="0" borderId="7" xfId="0" applyNumberFormat="1" applyFont="1" applyFill="1" applyBorder="1" applyAlignment="1" applyProtection="1">
      <alignment horizontal="right" vertical="center"/>
    </xf>
    <xf numFmtId="4" fontId="22" fillId="0" borderId="7" xfId="0" applyNumberFormat="1" applyFont="1" applyBorder="1" applyAlignment="1">
      <alignment vertical="top" wrapText="1"/>
    </xf>
    <xf numFmtId="4" fontId="20" fillId="0" borderId="7" xfId="0" applyNumberFormat="1" applyFont="1" applyBorder="1" applyAlignment="1">
      <alignment vertical="top" wrapText="1"/>
    </xf>
    <xf numFmtId="4" fontId="22" fillId="0" borderId="7" xfId="0" applyNumberFormat="1" applyFont="1" applyFill="1" applyBorder="1" applyAlignment="1" applyProtection="1">
      <alignment horizontal="right" vertical="top"/>
    </xf>
    <xf numFmtId="4" fontId="27" fillId="0" borderId="7" xfId="0" applyNumberFormat="1" applyFont="1" applyFill="1" applyBorder="1" applyAlignment="1" applyProtection="1">
      <alignment horizontal="right" vertical="top"/>
    </xf>
    <xf numFmtId="165" fontId="22" fillId="0" borderId="0" xfId="0" applyNumberFormat="1" applyFont="1"/>
    <xf numFmtId="165" fontId="22" fillId="0" borderId="0" xfId="0" applyNumberFormat="1" applyFont="1" applyAlignment="1">
      <alignment horizontal="right"/>
    </xf>
    <xf numFmtId="166" fontId="20" fillId="0" borderId="0" xfId="0" applyNumberFormat="1" applyFont="1"/>
    <xf numFmtId="0" fontId="24" fillId="0" borderId="7" xfId="0" applyFont="1" applyBorder="1" applyAlignment="1">
      <alignment horizontal="right" vertical="top" wrapText="1"/>
    </xf>
    <xf numFmtId="0" fontId="24" fillId="0" borderId="7" xfId="0" applyFont="1" applyBorder="1" applyAlignment="1">
      <alignment vertical="top" wrapText="1"/>
    </xf>
    <xf numFmtId="4" fontId="22" fillId="0" borderId="7" xfId="0" applyNumberFormat="1" applyFont="1" applyBorder="1" applyAlignment="1">
      <alignment horizontal="right"/>
    </xf>
    <xf numFmtId="4" fontId="20" fillId="0" borderId="7" xfId="0" applyNumberFormat="1" applyFont="1" applyBorder="1" applyAlignment="1">
      <alignment horizontal="right"/>
    </xf>
    <xf numFmtId="4" fontId="20" fillId="0" borderId="7" xfId="0" applyNumberFormat="1" applyFont="1" applyFill="1" applyBorder="1" applyAlignment="1">
      <alignment horizontal="right"/>
    </xf>
    <xf numFmtId="0" fontId="25" fillId="0" borderId="7" xfId="0" applyFont="1" applyBorder="1" applyAlignment="1">
      <alignment horizontal="right" vertical="top" wrapText="1"/>
    </xf>
    <xf numFmtId="0" fontId="25" fillId="0" borderId="7" xfId="0" applyFont="1" applyBorder="1" applyAlignment="1">
      <alignment vertical="top" wrapText="1"/>
    </xf>
    <xf numFmtId="0" fontId="0" fillId="0" borderId="0" xfId="0" applyAlignment="1">
      <alignment horizontal="left" vertical="center" wrapText="1"/>
    </xf>
    <xf numFmtId="0" fontId="0" fillId="0" borderId="0" xfId="0" applyAlignment="1">
      <alignment horizontal="left" vertical="center"/>
    </xf>
    <xf numFmtId="0" fontId="42" fillId="0" borderId="0" xfId="0" applyFont="1" applyBorder="1" applyAlignment="1" applyProtection="1">
      <alignment horizontal="left" vertical="top" wrapText="1"/>
    </xf>
    <xf numFmtId="0" fontId="20" fillId="0" borderId="9" xfId="0" applyFont="1" applyFill="1" applyBorder="1" applyAlignment="1">
      <alignment horizontal="justify" vertical="top" wrapText="1"/>
    </xf>
    <xf numFmtId="0" fontId="23" fillId="0" borderId="0" xfId="0" applyFont="1" applyAlignment="1"/>
    <xf numFmtId="0" fontId="41" fillId="0" borderId="0" xfId="0" applyFont="1" applyFill="1" applyAlignment="1">
      <alignment vertical="center" wrapText="1"/>
    </xf>
    <xf numFmtId="0" fontId="22" fillId="0" borderId="0" xfId="0" applyFont="1" applyAlignment="1">
      <alignment wrapText="1"/>
    </xf>
    <xf numFmtId="0" fontId="22" fillId="0" borderId="0" xfId="0" applyFont="1" applyBorder="1" applyAlignment="1"/>
    <xf numFmtId="0" fontId="20" fillId="0" borderId="8" xfId="0" applyFont="1" applyBorder="1" applyAlignment="1">
      <alignment vertical="top" wrapText="1"/>
    </xf>
    <xf numFmtId="0" fontId="20" fillId="0" borderId="7" xfId="0" applyFont="1" applyFill="1" applyBorder="1" applyAlignment="1">
      <alignment vertical="center" wrapText="1"/>
    </xf>
    <xf numFmtId="0" fontId="20" fillId="0" borderId="16" xfId="0" applyFont="1" applyBorder="1" applyAlignment="1">
      <alignment vertical="top" wrapText="1"/>
    </xf>
    <xf numFmtId="0" fontId="20" fillId="0" borderId="8" xfId="0" applyFont="1" applyFill="1" applyBorder="1" applyAlignment="1">
      <alignment wrapText="1"/>
    </xf>
    <xf numFmtId="3" fontId="22" fillId="0" borderId="7" xfId="0" applyNumberFormat="1" applyFont="1" applyBorder="1" applyAlignment="1">
      <alignment vertical="center" wrapText="1"/>
    </xf>
    <xf numFmtId="3" fontId="20" fillId="0" borderId="7" xfId="0" applyNumberFormat="1" applyFont="1" applyBorder="1" applyAlignment="1">
      <alignment vertical="center" wrapText="1"/>
    </xf>
    <xf numFmtId="0" fontId="20" fillId="0" borderId="0" xfId="0" applyFont="1" applyBorder="1" applyAlignment="1">
      <alignment vertical="top" wrapText="1"/>
    </xf>
    <xf numFmtId="0" fontId="22" fillId="0" borderId="8" xfId="0" applyFont="1" applyFill="1" applyBorder="1" applyAlignment="1">
      <alignment wrapText="1"/>
    </xf>
    <xf numFmtId="0" fontId="40" fillId="0" borderId="12" xfId="0" applyFont="1" applyBorder="1" applyAlignment="1">
      <alignment wrapText="1"/>
    </xf>
    <xf numFmtId="0" fontId="22" fillId="0" borderId="7" xfId="0" applyFont="1" applyFill="1" applyBorder="1" applyAlignment="1">
      <alignment wrapText="1"/>
    </xf>
    <xf numFmtId="3" fontId="22" fillId="0" borderId="7" xfId="0" applyNumberFormat="1" applyFont="1" applyBorder="1" applyAlignment="1">
      <alignment horizontal="right" vertical="center"/>
    </xf>
    <xf numFmtId="0" fontId="20" fillId="0" borderId="0" xfId="0" applyFont="1" applyFill="1" applyBorder="1" applyAlignment="1">
      <alignment vertical="center" wrapText="1"/>
    </xf>
    <xf numFmtId="0" fontId="20" fillId="0" borderId="0" xfId="0" applyFont="1" applyBorder="1" applyAlignment="1">
      <alignment vertical="center" wrapText="1"/>
    </xf>
    <xf numFmtId="0" fontId="20" fillId="24" borderId="7" xfId="0" applyFont="1" applyFill="1" applyBorder="1" applyAlignment="1">
      <alignment vertical="top" wrapText="1"/>
    </xf>
    <xf numFmtId="3" fontId="25" fillId="0" borderId="15" xfId="0" applyNumberFormat="1" applyFont="1" applyBorder="1" applyAlignment="1" applyProtection="1">
      <alignment horizontal="right" wrapText="1"/>
    </xf>
    <xf numFmtId="3" fontId="24" fillId="0" borderId="15" xfId="0" applyNumberFormat="1" applyFont="1" applyBorder="1" applyAlignment="1" applyProtection="1">
      <alignment horizontal="right" wrapText="1"/>
    </xf>
    <xf numFmtId="4" fontId="25" fillId="0" borderId="15" xfId="0" applyNumberFormat="1" applyFont="1" applyBorder="1" applyAlignment="1" applyProtection="1">
      <alignment horizontal="right" vertical="center" wrapText="1"/>
    </xf>
    <xf numFmtId="0" fontId="41" fillId="0" borderId="0" xfId="0" applyFont="1"/>
    <xf numFmtId="0" fontId="20" fillId="24" borderId="11" xfId="0" applyFont="1" applyFill="1" applyBorder="1" applyAlignment="1">
      <alignment horizontal="center" vertical="justify"/>
    </xf>
    <xf numFmtId="3" fontId="22" fillId="0" borderId="15" xfId="0" applyNumberFormat="1" applyFont="1" applyBorder="1" applyAlignment="1" applyProtection="1">
      <alignment horizontal="right" wrapText="1"/>
    </xf>
    <xf numFmtId="0" fontId="45" fillId="0" borderId="0" xfId="0" applyFont="1" applyBorder="1" applyAlignment="1" applyProtection="1">
      <alignment horizontal="left" vertical="top" wrapText="1"/>
    </xf>
    <xf numFmtId="3" fontId="20" fillId="0" borderId="15" xfId="0" applyNumberFormat="1" applyFont="1" applyBorder="1" applyAlignment="1" applyProtection="1">
      <alignment horizontal="right" wrapText="1"/>
    </xf>
    <xf numFmtId="0" fontId="20" fillId="0" borderId="0" xfId="0" applyFont="1" applyFill="1" applyBorder="1" applyAlignment="1">
      <alignment horizontal="center" vertical="center" wrapText="1"/>
    </xf>
    <xf numFmtId="0" fontId="20" fillId="0" borderId="0" xfId="0" applyFont="1" applyBorder="1" applyAlignment="1">
      <alignment horizontal="centerContinuous"/>
    </xf>
    <xf numFmtId="0" fontId="20" fillId="0" borderId="0" xfId="0" applyFont="1" applyFill="1" applyAlignment="1"/>
    <xf numFmtId="0" fontId="46" fillId="0" borderId="0" xfId="0" applyFont="1" applyFill="1"/>
    <xf numFmtId="0" fontId="23" fillId="0" borderId="0" xfId="0" applyFont="1" applyFill="1"/>
    <xf numFmtId="0" fontId="41" fillId="0" borderId="0" xfId="0" applyFont="1" applyFill="1" applyBorder="1" applyAlignment="1">
      <alignment horizontal="center" vertical="center" wrapText="1"/>
    </xf>
    <xf numFmtId="0" fontId="20" fillId="0" borderId="0" xfId="0" applyFont="1" applyBorder="1" applyAlignment="1">
      <alignment horizontal="left"/>
    </xf>
    <xf numFmtId="0" fontId="20" fillId="0" borderId="0" xfId="0" applyFont="1" applyAlignment="1">
      <alignment horizontal="center"/>
    </xf>
    <xf numFmtId="0" fontId="22" fillId="0" borderId="0" xfId="0" applyFont="1" applyAlignment="1">
      <alignment horizontal="center" wrapText="1"/>
    </xf>
    <xf numFmtId="0" fontId="20" fillId="0" borderId="0" xfId="0" applyFont="1" applyAlignment="1">
      <alignment horizontal="center" wrapText="1"/>
    </xf>
    <xf numFmtId="0" fontId="20" fillId="0" borderId="8" xfId="0" applyFont="1" applyBorder="1" applyAlignment="1">
      <alignment horizontal="center" vertical="top" wrapText="1"/>
    </xf>
    <xf numFmtId="0" fontId="20" fillId="0" borderId="9" xfId="0" applyFont="1" applyFill="1" applyBorder="1" applyAlignment="1">
      <alignment horizontal="center" vertical="center" wrapText="1"/>
    </xf>
    <xf numFmtId="3" fontId="20" fillId="0" borderId="7" xfId="80" applyNumberFormat="1" applyFont="1" applyFill="1" applyBorder="1" applyAlignment="1">
      <alignment horizontal="center" wrapText="1"/>
    </xf>
    <xf numFmtId="0" fontId="20" fillId="0" borderId="0" xfId="0" applyFont="1" applyBorder="1" applyAlignment="1">
      <alignment horizontal="center" vertical="top" wrapText="1"/>
    </xf>
    <xf numFmtId="0" fontId="22" fillId="24" borderId="7" xfId="0" applyFont="1" applyFill="1" applyBorder="1" applyAlignment="1">
      <alignment horizontal="left" vertical="center" wrapText="1"/>
    </xf>
    <xf numFmtId="3" fontId="22" fillId="0" borderId="7" xfId="80" applyNumberFormat="1" applyFont="1" applyFill="1" applyBorder="1" applyAlignment="1">
      <alignment horizontal="center" wrapText="1"/>
    </xf>
    <xf numFmtId="3" fontId="25" fillId="0" borderId="7" xfId="0" applyNumberFormat="1" applyFont="1" applyBorder="1" applyAlignment="1">
      <alignment horizontal="center" wrapText="1"/>
    </xf>
    <xf numFmtId="0" fontId="20" fillId="0" borderId="7" xfId="59" applyFont="1" applyFill="1" applyBorder="1" applyAlignment="1">
      <alignment horizontal="left" vertical="center" wrapText="1"/>
    </xf>
    <xf numFmtId="3" fontId="20" fillId="0" borderId="7" xfId="0" applyNumberFormat="1" applyFont="1" applyFill="1" applyBorder="1" applyAlignment="1">
      <alignment horizontal="center"/>
    </xf>
    <xf numFmtId="0" fontId="25" fillId="0" borderId="7"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0" xfId="0" applyFont="1" applyFill="1" applyBorder="1" applyAlignment="1">
      <alignment wrapText="1"/>
    </xf>
    <xf numFmtId="3" fontId="20" fillId="0" borderId="0" xfId="0" applyNumberFormat="1" applyFont="1" applyFill="1" applyBorder="1" applyAlignment="1">
      <alignment horizontal="center" wrapText="1"/>
    </xf>
    <xf numFmtId="3" fontId="20" fillId="0" borderId="0" xfId="0" applyNumberFormat="1" applyFont="1" applyFill="1" applyBorder="1" applyAlignment="1">
      <alignment horizontal="center"/>
    </xf>
    <xf numFmtId="0" fontId="20" fillId="44" borderId="0" xfId="0" applyFont="1" applyFill="1"/>
    <xf numFmtId="1" fontId="22" fillId="0" borderId="0" xfId="0" applyNumberFormat="1" applyFont="1" applyBorder="1" applyAlignment="1">
      <alignment horizontal="center" wrapText="1"/>
    </xf>
    <xf numFmtId="0" fontId="20" fillId="0" borderId="0" xfId="0" applyFont="1" applyFill="1" applyBorder="1" applyAlignment="1">
      <alignment horizontal="left" vertical="center" wrapText="1"/>
    </xf>
    <xf numFmtId="0" fontId="20" fillId="0" borderId="0" xfId="0" applyFont="1" applyBorder="1" applyAlignment="1">
      <alignment wrapText="1"/>
    </xf>
    <xf numFmtId="3" fontId="20" fillId="0" borderId="0" xfId="80" applyNumberFormat="1" applyFont="1" applyFill="1" applyBorder="1" applyAlignment="1">
      <alignment horizontal="center" vertical="center" wrapText="1"/>
    </xf>
    <xf numFmtId="3" fontId="20" fillId="0" borderId="0" xfId="0" applyNumberFormat="1" applyFont="1" applyBorder="1" applyAlignment="1">
      <alignment horizontal="center" wrapText="1"/>
    </xf>
    <xf numFmtId="3" fontId="22" fillId="0" borderId="0" xfId="0" applyNumberFormat="1" applyFont="1" applyBorder="1" applyAlignment="1">
      <alignment horizontal="center" wrapText="1"/>
    </xf>
    <xf numFmtId="0" fontId="20" fillId="0" borderId="0" xfId="0" applyFont="1" applyFill="1" applyAlignment="1">
      <alignment horizontal="center" vertical="center" wrapText="1"/>
    </xf>
    <xf numFmtId="0" fontId="20" fillId="0" borderId="20" xfId="0" applyFont="1" applyBorder="1"/>
    <xf numFmtId="0" fontId="31" fillId="0" borderId="0" xfId="0" applyNumberFormat="1" applyFont="1" applyFill="1" applyBorder="1" applyAlignment="1" applyProtection="1">
      <alignment horizontal="left" vertical="center" wrapText="1"/>
    </xf>
    <xf numFmtId="0" fontId="29" fillId="0" borderId="0" xfId="0" applyNumberFormat="1" applyFont="1" applyFill="1" applyBorder="1" applyAlignment="1" applyProtection="1">
      <alignment horizontal="left" vertical="center" wrapText="1"/>
    </xf>
    <xf numFmtId="0" fontId="31" fillId="0" borderId="13" xfId="0" applyNumberFormat="1" applyFont="1" applyFill="1" applyBorder="1" applyAlignment="1" applyProtection="1">
      <alignment horizontal="left" vertical="center" wrapText="1"/>
    </xf>
    <xf numFmtId="49" fontId="31" fillId="0" borderId="12" xfId="0" applyNumberFormat="1" applyFont="1" applyFill="1" applyBorder="1" applyAlignment="1" applyProtection="1">
      <alignment horizontal="center" vertical="center" wrapText="1"/>
    </xf>
    <xf numFmtId="0" fontId="31" fillId="0" borderId="12" xfId="0" applyNumberFormat="1" applyFont="1" applyFill="1" applyBorder="1" applyAlignment="1" applyProtection="1">
      <alignment horizontal="center" vertical="center" wrapText="1"/>
    </xf>
    <xf numFmtId="49" fontId="31" fillId="0" borderId="14" xfId="0" applyNumberFormat="1" applyFont="1" applyFill="1" applyBorder="1" applyAlignment="1" applyProtection="1">
      <alignment horizontal="center" vertical="center" wrapText="1"/>
    </xf>
    <xf numFmtId="0" fontId="31" fillId="0" borderId="21" xfId="0" applyNumberFormat="1" applyFont="1" applyFill="1" applyBorder="1" applyAlignment="1" applyProtection="1">
      <alignment horizontal="center" vertical="center" wrapText="1"/>
    </xf>
    <xf numFmtId="0" fontId="31" fillId="24" borderId="12" xfId="0" applyNumberFormat="1" applyFont="1" applyFill="1" applyBorder="1" applyAlignment="1" applyProtection="1">
      <alignment horizontal="center" vertical="center" wrapText="1"/>
    </xf>
    <xf numFmtId="0" fontId="31" fillId="0" borderId="12" xfId="0" applyFont="1" applyBorder="1" applyAlignment="1">
      <alignment horizontal="center" vertical="center"/>
    </xf>
    <xf numFmtId="0" fontId="47" fillId="0" borderId="21" xfId="0" applyFont="1" applyBorder="1" applyAlignment="1">
      <alignment horizontal="center" vertical="center" wrapText="1"/>
    </xf>
    <xf numFmtId="0" fontId="22" fillId="0" borderId="7" xfId="0" applyNumberFormat="1" applyFont="1" applyFill="1" applyBorder="1" applyAlignment="1" applyProtection="1">
      <alignment horizontal="center" vertical="center" wrapText="1"/>
    </xf>
    <xf numFmtId="0" fontId="20" fillId="0" borderId="0" xfId="0" applyFont="1" applyAlignment="1">
      <alignment wrapText="1"/>
    </xf>
    <xf numFmtId="0" fontId="49" fillId="0" borderId="7" xfId="81" applyFont="1" applyBorder="1"/>
    <xf numFmtId="0" fontId="50" fillId="0" borderId="7" xfId="81" applyFont="1" applyBorder="1"/>
    <xf numFmtId="0" fontId="51" fillId="0" borderId="7" xfId="81" applyFont="1" applyBorder="1" applyAlignment="1">
      <alignment wrapText="1"/>
    </xf>
    <xf numFmtId="0" fontId="20" fillId="0" borderId="7" xfId="0" applyFont="1" applyBorder="1" applyAlignment="1">
      <alignment horizontal="left" vertical="center" wrapText="1"/>
    </xf>
    <xf numFmtId="3" fontId="20" fillId="0" borderId="7" xfId="0" applyNumberFormat="1" applyFont="1" applyBorder="1" applyAlignment="1">
      <alignment horizontal="center" wrapText="1"/>
    </xf>
    <xf numFmtId="0" fontId="20" fillId="0" borderId="7" xfId="0" applyFont="1" applyBorder="1" applyAlignment="1">
      <alignment horizontal="center" wrapText="1"/>
    </xf>
    <xf numFmtId="3" fontId="20" fillId="0" borderId="7" xfId="0" applyNumberFormat="1" applyFont="1" applyBorder="1" applyAlignment="1">
      <alignment wrapText="1"/>
    </xf>
    <xf numFmtId="3" fontId="20" fillId="0" borderId="7" xfId="0" applyNumberFormat="1" applyFont="1" applyBorder="1" applyAlignment="1"/>
    <xf numFmtId="0" fontId="31" fillId="0" borderId="9" xfId="0" applyFont="1" applyBorder="1" applyAlignment="1">
      <alignment horizontal="justify" vertical="top" wrapText="1"/>
    </xf>
    <xf numFmtId="3" fontId="20" fillId="0" borderId="7" xfId="0" applyNumberFormat="1" applyFont="1" applyBorder="1" applyAlignment="1">
      <alignment wrapText="1"/>
    </xf>
    <xf numFmtId="3" fontId="20" fillId="0" borderId="7" xfId="0" applyNumberFormat="1" applyFont="1" applyBorder="1" applyAlignment="1"/>
    <xf numFmtId="0" fontId="20" fillId="24" borderId="7" xfId="0" applyFont="1" applyFill="1" applyBorder="1" applyAlignment="1">
      <alignment horizontal="right"/>
    </xf>
    <xf numFmtId="4" fontId="29" fillId="0" borderId="8" xfId="0" applyNumberFormat="1" applyFont="1" applyFill="1" applyBorder="1" applyAlignment="1">
      <alignment horizontal="right" vertical="center"/>
    </xf>
    <xf numFmtId="4" fontId="31" fillId="0" borderId="8" xfId="0" applyNumberFormat="1" applyFont="1" applyFill="1" applyBorder="1" applyAlignment="1">
      <alignment horizontal="right" vertical="center" wrapText="1"/>
    </xf>
    <xf numFmtId="4" fontId="31" fillId="0" borderId="8" xfId="0" applyNumberFormat="1" applyFont="1" applyFill="1" applyBorder="1" applyAlignment="1">
      <alignment horizontal="right" vertical="center"/>
    </xf>
    <xf numFmtId="4" fontId="31" fillId="0" borderId="8" xfId="49" applyNumberFormat="1" applyFont="1" applyFill="1" applyBorder="1" applyAlignment="1">
      <alignment horizontal="right" vertical="center"/>
    </xf>
    <xf numFmtId="4" fontId="31" fillId="0" borderId="7" xfId="49" applyNumberFormat="1" applyFont="1" applyFill="1" applyBorder="1" applyAlignment="1">
      <alignment horizontal="right" vertical="center"/>
    </xf>
    <xf numFmtId="4" fontId="29" fillId="0" borderId="8" xfId="49" applyNumberFormat="1" applyFont="1" applyFill="1" applyBorder="1" applyAlignment="1">
      <alignment horizontal="right" vertical="center"/>
    </xf>
    <xf numFmtId="4" fontId="29" fillId="0" borderId="7" xfId="0" applyNumberFormat="1" applyFont="1" applyFill="1" applyBorder="1" applyAlignment="1">
      <alignment horizontal="right" vertical="center"/>
    </xf>
    <xf numFmtId="4" fontId="29" fillId="0" borderId="7" xfId="49" applyNumberFormat="1" applyFont="1" applyFill="1" applyBorder="1" applyAlignment="1">
      <alignment horizontal="right" vertical="center"/>
    </xf>
    <xf numFmtId="4" fontId="22" fillId="0" borderId="7" xfId="0" applyNumberFormat="1" applyFont="1" applyBorder="1" applyAlignment="1"/>
    <xf numFmtId="4" fontId="22" fillId="0" borderId="7" xfId="0" applyNumberFormat="1" applyFont="1" applyFill="1" applyBorder="1" applyAlignment="1"/>
    <xf numFmtId="3" fontId="20" fillId="0" borderId="7" xfId="0" applyNumberFormat="1" applyFont="1" applyBorder="1" applyAlignment="1"/>
    <xf numFmtId="0" fontId="22" fillId="0" borderId="0" xfId="0" applyNumberFormat="1" applyFont="1" applyFill="1" applyBorder="1" applyAlignment="1" applyProtection="1">
      <alignment horizontal="center" vertical="top" wrapText="1"/>
    </xf>
    <xf numFmtId="0" fontId="0" fillId="0" borderId="0" xfId="0" applyAlignment="1">
      <alignment horizontal="center" vertical="top" wrapText="1"/>
    </xf>
    <xf numFmtId="0" fontId="20" fillId="0" borderId="12" xfId="0" applyFont="1" applyBorder="1" applyAlignment="1">
      <alignment horizontal="center" vertical="center"/>
    </xf>
    <xf numFmtId="49" fontId="20" fillId="0" borderId="12" xfId="0" applyNumberFormat="1" applyFont="1" applyFill="1" applyBorder="1" applyAlignment="1" applyProtection="1">
      <alignment horizontal="center" vertical="center" wrapText="1"/>
    </xf>
    <xf numFmtId="49" fontId="20" fillId="0" borderId="14" xfId="0" applyNumberFormat="1" applyFont="1" applyFill="1" applyBorder="1" applyAlignment="1" applyProtection="1">
      <alignment horizontal="center" vertical="center" wrapText="1"/>
    </xf>
    <xf numFmtId="0" fontId="20" fillId="0" borderId="12" xfId="0" applyNumberFormat="1" applyFont="1" applyFill="1" applyBorder="1" applyAlignment="1" applyProtection="1">
      <alignment horizontal="center" vertical="center" wrapText="1"/>
    </xf>
    <xf numFmtId="49" fontId="22" fillId="0" borderId="10" xfId="0" applyNumberFormat="1" applyFont="1" applyFill="1" applyBorder="1" applyAlignment="1">
      <alignment horizontal="left" vertical="center" wrapText="1"/>
    </xf>
    <xf numFmtId="0" fontId="22" fillId="0" borderId="7" xfId="0" applyFont="1" applyFill="1" applyBorder="1" applyAlignment="1">
      <alignment horizontal="left" vertical="center" wrapText="1"/>
    </xf>
    <xf numFmtId="0" fontId="20" fillId="0" borderId="7" xfId="0" applyFont="1" applyFill="1" applyBorder="1" applyAlignment="1">
      <alignment horizontal="left" vertical="top" wrapText="1"/>
    </xf>
    <xf numFmtId="2" fontId="22" fillId="0" borderId="7" xfId="0" applyNumberFormat="1" applyFont="1" applyFill="1" applyBorder="1" applyAlignment="1">
      <alignment horizontal="left" vertical="top" wrapText="1"/>
    </xf>
    <xf numFmtId="0" fontId="20" fillId="0" borderId="7" xfId="0" applyFont="1" applyBorder="1" applyAlignment="1">
      <alignment horizontal="justify" vertical="top" wrapText="1"/>
    </xf>
    <xf numFmtId="0" fontId="20" fillId="0" borderId="9" xfId="0" applyFont="1" applyBorder="1" applyAlignment="1">
      <alignment horizontal="justify" vertical="top" wrapText="1"/>
    </xf>
    <xf numFmtId="2" fontId="22" fillId="0" borderId="9" xfId="0" applyNumberFormat="1" applyFont="1" applyFill="1" applyBorder="1" applyAlignment="1">
      <alignment horizontal="left" vertical="center" wrapText="1"/>
    </xf>
    <xf numFmtId="2" fontId="20" fillId="0" borderId="7" xfId="0" applyNumberFormat="1" applyFont="1" applyFill="1" applyBorder="1" applyAlignment="1">
      <alignment horizontal="left" vertical="center" wrapText="1"/>
    </xf>
    <xf numFmtId="0" fontId="20" fillId="0" borderId="12" xfId="0" applyFont="1" applyBorder="1" applyAlignment="1">
      <alignment horizontal="justify" wrapText="1"/>
    </xf>
    <xf numFmtId="0" fontId="20" fillId="0" borderId="7" xfId="0" applyFont="1" applyBorder="1" applyAlignment="1">
      <alignment horizontal="justify" wrapText="1"/>
    </xf>
    <xf numFmtId="164" fontId="20" fillId="0" borderId="7" xfId="0" applyNumberFormat="1" applyFont="1" applyFill="1" applyBorder="1" applyAlignment="1">
      <alignment vertical="justify"/>
    </xf>
    <xf numFmtId="164" fontId="20" fillId="0" borderId="7" xfId="0" applyNumberFormat="1" applyFont="1" applyFill="1" applyBorder="1" applyAlignment="1">
      <alignment vertical="top" wrapText="1"/>
    </xf>
    <xf numFmtId="164" fontId="20" fillId="0" borderId="7" xfId="0" applyNumberFormat="1" applyFont="1" applyFill="1" applyBorder="1" applyAlignment="1">
      <alignment vertical="justify" wrapText="1"/>
    </xf>
    <xf numFmtId="3" fontId="22" fillId="0" borderId="7" xfId="0" applyNumberFormat="1" applyFont="1" applyFill="1" applyBorder="1" applyAlignment="1"/>
    <xf numFmtId="3" fontId="20" fillId="0" borderId="7" xfId="0" applyNumberFormat="1" applyFont="1" applyFill="1" applyBorder="1" applyAlignment="1"/>
    <xf numFmtId="4" fontId="20" fillId="0" borderId="7" xfId="0" applyNumberFormat="1" applyFont="1" applyFill="1" applyBorder="1" applyAlignment="1"/>
    <xf numFmtId="4" fontId="25" fillId="0" borderId="7" xfId="0" applyNumberFormat="1" applyFont="1" applyFill="1" applyBorder="1" applyAlignment="1" applyProtection="1">
      <alignment horizontal="right" vertical="center" wrapText="1"/>
    </xf>
    <xf numFmtId="4" fontId="25" fillId="0" borderId="7" xfId="0" applyNumberFormat="1" applyFont="1" applyBorder="1" applyAlignment="1">
      <alignment vertical="center" wrapText="1"/>
    </xf>
    <xf numFmtId="4" fontId="26" fillId="0" borderId="7" xfId="0" applyNumberFormat="1" applyFont="1" applyFill="1" applyBorder="1" applyAlignment="1" applyProtection="1">
      <alignment horizontal="right" vertical="center" wrapText="1"/>
    </xf>
    <xf numFmtId="4" fontId="24" fillId="0" borderId="7" xfId="0" applyNumberFormat="1" applyFont="1" applyFill="1" applyBorder="1" applyAlignment="1" applyProtection="1">
      <alignment horizontal="right" vertical="center" wrapText="1"/>
    </xf>
    <xf numFmtId="4" fontId="22" fillId="0" borderId="15" xfId="0" applyNumberFormat="1" applyFont="1" applyBorder="1" applyAlignment="1" applyProtection="1">
      <alignment horizontal="right" wrapText="1"/>
    </xf>
    <xf numFmtId="4" fontId="20" fillId="0" borderId="15" xfId="0" applyNumberFormat="1" applyFont="1" applyBorder="1" applyAlignment="1" applyProtection="1">
      <alignment horizontal="right" wrapText="1"/>
    </xf>
    <xf numFmtId="0" fontId="41" fillId="0" borderId="7" xfId="0" applyFont="1" applyFill="1" applyBorder="1" applyAlignment="1">
      <alignment horizontal="left" wrapText="1"/>
    </xf>
    <xf numFmtId="3" fontId="24" fillId="0" borderId="24" xfId="0" applyNumberFormat="1" applyFont="1" applyBorder="1" applyAlignment="1" applyProtection="1">
      <alignment horizontal="right" wrapText="1"/>
    </xf>
    <xf numFmtId="0" fontId="41" fillId="0" borderId="0" xfId="0" applyNumberFormat="1" applyFont="1" applyFill="1" applyAlignment="1" applyProtection="1">
      <alignment wrapText="1"/>
    </xf>
    <xf numFmtId="0" fontId="41" fillId="0" borderId="0" xfId="0" applyFont="1" applyFill="1" applyAlignment="1">
      <alignment wrapText="1"/>
    </xf>
    <xf numFmtId="3" fontId="20" fillId="0" borderId="7" xfId="0" applyNumberFormat="1" applyFont="1" applyFill="1" applyBorder="1" applyAlignment="1" applyProtection="1">
      <alignment horizontal="right" vertical="center" wrapText="1"/>
    </xf>
    <xf numFmtId="3" fontId="27" fillId="0" borderId="7" xfId="0" applyNumberFormat="1" applyFont="1" applyFill="1" applyBorder="1" applyAlignment="1" applyProtection="1">
      <alignment horizontal="right" vertical="center" wrapText="1"/>
    </xf>
    <xf numFmtId="0" fontId="22" fillId="0" borderId="7" xfId="0" applyNumberFormat="1" applyFont="1" applyFill="1" applyBorder="1" applyAlignment="1" applyProtection="1">
      <alignment horizontal="center" vertical="center" wrapText="1"/>
    </xf>
    <xf numFmtId="0" fontId="20" fillId="0" borderId="0" xfId="0" applyNumberFormat="1" applyFont="1" applyFill="1" applyAlignment="1" applyProtection="1">
      <alignment horizontal="left" vertical="top" wrapText="1"/>
    </xf>
    <xf numFmtId="0" fontId="22" fillId="0" borderId="0" xfId="0" applyNumberFormat="1" applyFont="1" applyFill="1" applyAlignment="1" applyProtection="1">
      <alignment horizontal="center" vertical="center"/>
    </xf>
    <xf numFmtId="0" fontId="22" fillId="0" borderId="0" xfId="0" applyFont="1" applyFill="1" applyAlignment="1">
      <alignment horizontal="center" vertical="center"/>
    </xf>
    <xf numFmtId="0" fontId="22" fillId="0" borderId="0" xfId="0" applyFont="1" applyAlignment="1">
      <alignment horizontal="center" wrapText="1"/>
    </xf>
    <xf numFmtId="0" fontId="20" fillId="0" borderId="0"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0" xfId="0" applyNumberFormat="1" applyFont="1" applyFill="1" applyAlignment="1" applyProtection="1">
      <alignment horizontal="right" vertical="center" wrapText="1"/>
    </xf>
    <xf numFmtId="49" fontId="31" fillId="0" borderId="9" xfId="0" applyNumberFormat="1" applyFont="1" applyFill="1" applyBorder="1" applyAlignment="1" applyProtection="1">
      <alignment horizontal="center" vertical="center" wrapText="1"/>
    </xf>
    <xf numFmtId="0" fontId="31" fillId="0" borderId="17" xfId="0" applyFont="1" applyBorder="1"/>
    <xf numFmtId="0" fontId="31" fillId="0" borderId="12" xfId="0" applyFont="1" applyBorder="1"/>
    <xf numFmtId="49" fontId="31" fillId="0" borderId="17" xfId="0" applyNumberFormat="1" applyFont="1" applyFill="1" applyBorder="1" applyAlignment="1" applyProtection="1">
      <alignment horizontal="center" vertical="center" wrapText="1"/>
    </xf>
    <xf numFmtId="49" fontId="31" fillId="0" borderId="12" xfId="0" applyNumberFormat="1" applyFont="1" applyFill="1" applyBorder="1" applyAlignment="1" applyProtection="1">
      <alignment horizontal="center" vertical="center" wrapText="1"/>
    </xf>
    <xf numFmtId="0" fontId="31" fillId="0" borderId="9" xfId="0" applyNumberFormat="1" applyFont="1" applyFill="1" applyBorder="1" applyAlignment="1" applyProtection="1">
      <alignment horizontal="center" vertical="center" wrapText="1"/>
    </xf>
    <xf numFmtId="0" fontId="31" fillId="0" borderId="17" xfId="0" applyNumberFormat="1" applyFont="1" applyFill="1" applyBorder="1" applyAlignment="1" applyProtection="1">
      <alignment horizontal="center" vertical="center" wrapText="1"/>
    </xf>
    <xf numFmtId="0" fontId="31" fillId="0" borderId="12" xfId="0" applyNumberFormat="1" applyFont="1" applyFill="1" applyBorder="1" applyAlignment="1" applyProtection="1">
      <alignment horizontal="center" vertical="center" wrapText="1"/>
    </xf>
    <xf numFmtId="0" fontId="31" fillId="0" borderId="10" xfId="0" applyNumberFormat="1" applyFont="1" applyFill="1" applyBorder="1" applyAlignment="1" applyProtection="1">
      <alignment horizontal="left" vertical="center" wrapText="1"/>
    </xf>
    <xf numFmtId="0" fontId="31" fillId="0" borderId="18" xfId="0" applyNumberFormat="1" applyFont="1" applyFill="1" applyBorder="1" applyAlignment="1" applyProtection="1">
      <alignment horizontal="left" vertical="center" wrapText="1"/>
    </xf>
    <xf numFmtId="0" fontId="31" fillId="0" borderId="8" xfId="0" applyNumberFormat="1" applyFont="1" applyFill="1" applyBorder="1" applyAlignment="1" applyProtection="1">
      <alignment horizontal="left" vertical="center" wrapText="1"/>
    </xf>
    <xf numFmtId="0" fontId="34" fillId="0" borderId="9" xfId="0" applyNumberFormat="1" applyFont="1" applyFill="1" applyBorder="1" applyAlignment="1" applyProtection="1">
      <alignment horizontal="left" vertical="center" wrapText="1"/>
    </xf>
    <xf numFmtId="0" fontId="34" fillId="0" borderId="17" xfId="0" applyNumberFormat="1" applyFont="1" applyFill="1" applyBorder="1" applyAlignment="1" applyProtection="1">
      <alignment horizontal="left" vertical="center" wrapText="1"/>
    </xf>
    <xf numFmtId="0" fontId="34" fillId="0" borderId="12" xfId="0" applyNumberFormat="1" applyFont="1" applyFill="1" applyBorder="1" applyAlignment="1" applyProtection="1">
      <alignment horizontal="left" vertical="center" wrapText="1"/>
    </xf>
    <xf numFmtId="0" fontId="31" fillId="0" borderId="9" xfId="0" applyNumberFormat="1" applyFont="1" applyFill="1" applyBorder="1" applyAlignment="1" applyProtection="1">
      <alignment horizontal="left" vertical="center" wrapText="1"/>
    </xf>
    <xf numFmtId="0" fontId="31" fillId="0" borderId="12" xfId="0" applyNumberFormat="1" applyFont="1" applyFill="1" applyBorder="1" applyAlignment="1" applyProtection="1">
      <alignment horizontal="left" vertical="center" wrapText="1"/>
    </xf>
    <xf numFmtId="0" fontId="31" fillId="0" borderId="0" xfId="0" applyNumberFormat="1" applyFont="1" applyFill="1" applyBorder="1" applyAlignment="1" applyProtection="1">
      <alignment horizontal="right" vertical="center" wrapText="1"/>
    </xf>
    <xf numFmtId="0" fontId="0" fillId="0" borderId="0" xfId="0" applyAlignment="1">
      <alignment horizontal="right" vertical="center" wrapText="1"/>
    </xf>
    <xf numFmtId="0" fontId="31" fillId="0" borderId="17" xfId="0" applyNumberFormat="1" applyFont="1" applyFill="1" applyBorder="1" applyAlignment="1" applyProtection="1">
      <alignment horizontal="left" vertical="center" wrapText="1"/>
    </xf>
    <xf numFmtId="0" fontId="29" fillId="0" borderId="0" xfId="0" applyNumberFormat="1" applyFont="1" applyFill="1" applyBorder="1" applyAlignment="1" applyProtection="1">
      <alignment horizontal="left" vertical="center" wrapText="1"/>
    </xf>
    <xf numFmtId="0" fontId="0" fillId="0" borderId="0" xfId="0" applyAlignment="1">
      <alignment horizontal="left" vertical="center" wrapText="1"/>
    </xf>
    <xf numFmtId="0" fontId="0" fillId="0" borderId="0" xfId="0" applyAlignment="1">
      <alignment horizontal="left" vertical="center"/>
    </xf>
    <xf numFmtId="0" fontId="31" fillId="0" borderId="0" xfId="0" applyNumberFormat="1" applyFont="1" applyFill="1" applyBorder="1" applyAlignment="1" applyProtection="1">
      <alignment horizontal="left" vertical="center" wrapText="1"/>
    </xf>
    <xf numFmtId="0" fontId="31" fillId="24" borderId="9" xfId="0" applyNumberFormat="1" applyFont="1" applyFill="1" applyBorder="1" applyAlignment="1" applyProtection="1">
      <alignment horizontal="left" vertical="center" wrapText="1"/>
    </xf>
    <xf numFmtId="0" fontId="31" fillId="24" borderId="17" xfId="0" applyNumberFormat="1" applyFont="1" applyFill="1" applyBorder="1" applyAlignment="1" applyProtection="1">
      <alignment horizontal="left" vertical="center" wrapText="1"/>
    </xf>
    <xf numFmtId="0" fontId="31" fillId="24" borderId="12" xfId="0" applyNumberFormat="1" applyFont="1" applyFill="1" applyBorder="1" applyAlignment="1" applyProtection="1">
      <alignment horizontal="left" vertical="center" wrapText="1"/>
    </xf>
    <xf numFmtId="0" fontId="0" fillId="0" borderId="17" xfId="0" applyBorder="1" applyAlignment="1">
      <alignment horizontal="left" vertical="center" wrapText="1"/>
    </xf>
    <xf numFmtId="0" fontId="0" fillId="0" borderId="12" xfId="0" applyBorder="1" applyAlignment="1">
      <alignment horizontal="left" vertical="center" wrapText="1"/>
    </xf>
    <xf numFmtId="0" fontId="24" fillId="0" borderId="15" xfId="0" applyFont="1" applyBorder="1" applyAlignment="1" applyProtection="1">
      <alignment horizontal="center" vertical="center" wrapText="1"/>
    </xf>
    <xf numFmtId="0" fontId="25" fillId="0" borderId="15" xfId="0" applyFont="1" applyBorder="1" applyAlignment="1" applyProtection="1">
      <alignment horizontal="left" vertical="top" wrapText="1"/>
    </xf>
    <xf numFmtId="0" fontId="20" fillId="0" borderId="7" xfId="0" applyFont="1" applyBorder="1" applyAlignment="1"/>
    <xf numFmtId="49" fontId="24" fillId="0" borderId="15" xfId="0" applyNumberFormat="1" applyFont="1" applyBorder="1" applyAlignment="1" applyProtection="1">
      <alignment horizontal="center" vertical="top" wrapText="1"/>
    </xf>
    <xf numFmtId="0" fontId="24" fillId="0" borderId="15" xfId="0" applyFont="1" applyBorder="1" applyAlignment="1" applyProtection="1">
      <alignment horizontal="left" vertical="top" wrapText="1"/>
    </xf>
    <xf numFmtId="3" fontId="20" fillId="0" borderId="7" xfId="0" applyNumberFormat="1" applyFont="1" applyBorder="1" applyAlignment="1">
      <alignment wrapText="1"/>
    </xf>
    <xf numFmtId="0" fontId="24" fillId="0" borderId="0" xfId="0" applyFont="1" applyBorder="1" applyAlignment="1" applyProtection="1">
      <alignment horizontal="left" vertical="top" wrapText="1"/>
    </xf>
    <xf numFmtId="0" fontId="24" fillId="0" borderId="15" xfId="0" applyFont="1" applyBorder="1" applyAlignment="1" applyProtection="1">
      <alignment horizontal="center" vertical="top" wrapText="1"/>
    </xf>
    <xf numFmtId="0" fontId="25" fillId="0" borderId="15" xfId="0" applyFont="1" applyBorder="1" applyAlignment="1" applyProtection="1">
      <alignment horizontal="center" vertical="top" wrapText="1"/>
    </xf>
    <xf numFmtId="0" fontId="41" fillId="0" borderId="10" xfId="0" applyFont="1" applyBorder="1" applyAlignment="1"/>
    <xf numFmtId="0" fontId="41" fillId="0" borderId="18" xfId="0" applyFont="1" applyBorder="1" applyAlignment="1"/>
    <xf numFmtId="0" fontId="20" fillId="0" borderId="10" xfId="0" applyFont="1" applyBorder="1" applyAlignment="1"/>
    <xf numFmtId="0" fontId="20" fillId="0" borderId="18" xfId="0" applyFont="1" applyBorder="1" applyAlignment="1"/>
    <xf numFmtId="0" fontId="22" fillId="0" borderId="15" xfId="0" applyFont="1" applyBorder="1" applyAlignment="1" applyProtection="1">
      <alignment horizontal="center" vertical="top" wrapText="1"/>
    </xf>
    <xf numFmtId="0" fontId="22" fillId="0" borderId="15" xfId="0" applyFont="1" applyBorder="1" applyAlignment="1" applyProtection="1">
      <alignment horizontal="left" vertical="top" wrapText="1"/>
    </xf>
    <xf numFmtId="0" fontId="20" fillId="0" borderId="15" xfId="0" applyFont="1" applyBorder="1" applyAlignment="1" applyProtection="1">
      <alignment horizontal="left" vertical="top" wrapText="1"/>
    </xf>
    <xf numFmtId="3" fontId="20" fillId="0" borderId="7" xfId="0" applyNumberFormat="1" applyFont="1" applyBorder="1" applyAlignment="1"/>
    <xf numFmtId="0" fontId="25" fillId="0" borderId="22" xfId="0" applyFont="1" applyBorder="1" applyAlignment="1" applyProtection="1">
      <alignment horizontal="center" vertical="top" wrapText="1"/>
    </xf>
    <xf numFmtId="0" fontId="25" fillId="0" borderId="23" xfId="0" applyFont="1" applyBorder="1" applyAlignment="1" applyProtection="1">
      <alignment horizontal="center" vertical="top" wrapText="1"/>
    </xf>
    <xf numFmtId="0" fontId="0" fillId="0" borderId="25" xfId="0" applyBorder="1" applyAlignment="1">
      <alignment horizontal="center" vertical="top" wrapText="1"/>
    </xf>
    <xf numFmtId="0" fontId="0" fillId="0" borderId="26" xfId="0" applyBorder="1" applyAlignment="1">
      <alignment horizontal="center" vertical="top" wrapText="1"/>
    </xf>
    <xf numFmtId="0" fontId="25" fillId="0" borderId="22" xfId="0" applyFont="1" applyBorder="1" applyAlignment="1" applyProtection="1">
      <alignment horizontal="left" vertical="top" wrapText="1"/>
    </xf>
    <xf numFmtId="0" fontId="25" fillId="0" borderId="19" xfId="0" applyFont="1" applyBorder="1" applyAlignment="1" applyProtection="1">
      <alignment horizontal="left" vertical="top" wrapText="1"/>
    </xf>
    <xf numFmtId="0" fontId="25" fillId="0" borderId="23" xfId="0" applyFont="1" applyBorder="1" applyAlignment="1" applyProtection="1">
      <alignment horizontal="left" vertical="top" wrapText="1"/>
    </xf>
    <xf numFmtId="0" fontId="0" fillId="0" borderId="25" xfId="0" applyBorder="1" applyAlignment="1">
      <alignment horizontal="left" vertical="top" wrapText="1"/>
    </xf>
    <xf numFmtId="0" fontId="0" fillId="0" borderId="27" xfId="0" applyBorder="1" applyAlignment="1">
      <alignment horizontal="left" vertical="top" wrapText="1"/>
    </xf>
    <xf numFmtId="0" fontId="0" fillId="0" borderId="26" xfId="0" applyBorder="1" applyAlignment="1">
      <alignment horizontal="left" vertical="top" wrapText="1"/>
    </xf>
    <xf numFmtId="3" fontId="25" fillId="0" borderId="24" xfId="0" applyNumberFormat="1" applyFont="1" applyBorder="1" applyAlignment="1" applyProtection="1">
      <alignment horizontal="right" wrapText="1"/>
    </xf>
    <xf numFmtId="3" fontId="25" fillId="0" borderId="28" xfId="0" applyNumberFormat="1" applyFont="1" applyBorder="1" applyAlignment="1" applyProtection="1">
      <alignment horizontal="right" wrapText="1"/>
    </xf>
    <xf numFmtId="49" fontId="20" fillId="0" borderId="15" xfId="0" applyNumberFormat="1" applyFont="1" applyBorder="1" applyAlignment="1" applyProtection="1">
      <alignment horizontal="center" vertical="top" wrapText="1"/>
    </xf>
    <xf numFmtId="0" fontId="39" fillId="0" borderId="0" xfId="0" applyFont="1" applyBorder="1" applyAlignment="1" applyProtection="1">
      <alignment horizontal="left" vertical="top" wrapText="1"/>
    </xf>
    <xf numFmtId="0" fontId="25" fillId="0" borderId="0" xfId="0" applyFont="1" applyBorder="1" applyAlignment="1" applyProtection="1">
      <alignment horizontal="center" vertical="top" wrapText="1"/>
    </xf>
    <xf numFmtId="49" fontId="24" fillId="0" borderId="0" xfId="0" applyNumberFormat="1" applyFont="1" applyBorder="1" applyAlignment="1" applyProtection="1">
      <alignment horizontal="center" wrapText="1"/>
    </xf>
    <xf numFmtId="0" fontId="24" fillId="0" borderId="19" xfId="0" applyFont="1" applyBorder="1" applyAlignment="1" applyProtection="1">
      <alignment horizontal="center" vertical="center" wrapText="1"/>
    </xf>
    <xf numFmtId="0" fontId="25" fillId="0" borderId="15" xfId="0" applyFont="1" applyBorder="1" applyAlignment="1" applyProtection="1">
      <alignment horizontal="center" vertical="center" wrapText="1"/>
    </xf>
    <xf numFmtId="0" fontId="20" fillId="25" borderId="7" xfId="0" applyFont="1" applyFill="1" applyBorder="1" applyAlignment="1">
      <alignment horizontal="center" vertical="top" wrapText="1"/>
    </xf>
    <xf numFmtId="0" fontId="20" fillId="25" borderId="7" xfId="20" applyFont="1" applyFill="1" applyBorder="1" applyAlignment="1">
      <alignment horizontal="center" vertical="center" wrapText="1"/>
    </xf>
    <xf numFmtId="0" fontId="52" fillId="0" borderId="28" xfId="0" applyFont="1" applyBorder="1" applyAlignment="1">
      <alignment horizontal="right" wrapText="1"/>
    </xf>
    <xf numFmtId="3" fontId="20" fillId="0" borderId="10" xfId="0" applyNumberFormat="1" applyFont="1" applyBorder="1" applyAlignment="1">
      <alignment wrapText="1"/>
    </xf>
    <xf numFmtId="0" fontId="0" fillId="0" borderId="18" xfId="0" applyBorder="1" applyAlignment="1">
      <alignment wrapText="1"/>
    </xf>
    <xf numFmtId="0" fontId="0" fillId="0" borderId="8" xfId="0" applyBorder="1" applyAlignment="1">
      <alignment wrapText="1"/>
    </xf>
    <xf numFmtId="3" fontId="20" fillId="0" borderId="10" xfId="0" applyNumberFormat="1" applyFont="1" applyBorder="1" applyAlignment="1">
      <alignment horizontal="right"/>
    </xf>
    <xf numFmtId="0" fontId="0" fillId="0" borderId="18" xfId="0" applyBorder="1" applyAlignment="1">
      <alignment horizontal="right"/>
    </xf>
    <xf numFmtId="0" fontId="0" fillId="0" borderId="8" xfId="0" applyBorder="1" applyAlignment="1">
      <alignment horizontal="right"/>
    </xf>
    <xf numFmtId="3" fontId="20" fillId="0" borderId="10" xfId="0" applyNumberFormat="1" applyFont="1" applyBorder="1" applyAlignment="1"/>
    <xf numFmtId="0" fontId="0" fillId="0" borderId="18" xfId="0" applyBorder="1" applyAlignment="1"/>
    <xf numFmtId="0" fontId="0" fillId="0" borderId="8" xfId="0" applyBorder="1" applyAlignment="1"/>
    <xf numFmtId="0" fontId="20" fillId="0" borderId="10"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7" xfId="0" applyFont="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xf numFmtId="0" fontId="25" fillId="0" borderId="0" xfId="0" applyFont="1" applyBorder="1" applyAlignment="1" applyProtection="1">
      <alignment horizontal="center" vertical="center" wrapText="1"/>
    </xf>
    <xf numFmtId="0" fontId="22" fillId="0" borderId="0" xfId="0" applyFont="1" applyAlignment="1">
      <alignment wrapText="1"/>
    </xf>
    <xf numFmtId="0" fontId="20" fillId="0" borderId="9" xfId="0" applyFont="1" applyBorder="1" applyAlignment="1">
      <alignment horizontal="center" vertical="center" wrapText="1"/>
    </xf>
    <xf numFmtId="0" fontId="20" fillId="0" borderId="17" xfId="0" applyFont="1" applyBorder="1" applyAlignment="1">
      <alignment horizontal="center" vertical="center" wrapText="1"/>
    </xf>
    <xf numFmtId="0" fontId="0" fillId="0" borderId="17" xfId="0" applyBorder="1" applyAlignment="1">
      <alignment horizontal="center" vertical="center" wrapText="1"/>
    </xf>
    <xf numFmtId="0" fontId="0" fillId="0" borderId="12" xfId="0" applyBorder="1" applyAlignment="1">
      <alignment horizontal="center" vertical="center" wrapText="1"/>
    </xf>
    <xf numFmtId="0" fontId="20" fillId="0" borderId="12" xfId="0" applyFont="1" applyBorder="1" applyAlignment="1">
      <alignment horizontal="center" vertical="center" wrapText="1"/>
    </xf>
    <xf numFmtId="0" fontId="22" fillId="0" borderId="0" xfId="0" applyNumberFormat="1" applyFont="1" applyFill="1" applyBorder="1" applyAlignment="1" applyProtection="1">
      <alignment horizontal="center" vertical="top" wrapText="1"/>
    </xf>
    <xf numFmtId="0" fontId="0" fillId="0" borderId="0" xfId="0" applyAlignment="1">
      <alignment horizontal="center" vertical="top" wrapText="1"/>
    </xf>
    <xf numFmtId="0" fontId="22" fillId="0" borderId="9" xfId="0" applyFont="1" applyBorder="1" applyAlignment="1">
      <alignment horizontal="center" vertical="center" wrapText="1"/>
    </xf>
    <xf numFmtId="0" fontId="0" fillId="0" borderId="17" xfId="0" applyBorder="1" applyAlignment="1"/>
    <xf numFmtId="0" fontId="0" fillId="0" borderId="12" xfId="0" applyBorder="1" applyAlignment="1"/>
    <xf numFmtId="0" fontId="22" fillId="0" borderId="10" xfId="0" applyFont="1" applyBorder="1" applyAlignment="1">
      <alignment horizontal="center" vertical="center" wrapText="1"/>
    </xf>
    <xf numFmtId="49" fontId="22" fillId="0" borderId="9" xfId="0" applyNumberFormat="1" applyFont="1" applyFill="1" applyBorder="1" applyAlignment="1" applyProtection="1">
      <alignment horizontal="center" vertical="center" wrapText="1"/>
    </xf>
    <xf numFmtId="0" fontId="22" fillId="0" borderId="17" xfId="0" applyFont="1" applyBorder="1"/>
    <xf numFmtId="0" fontId="22" fillId="0" borderId="12" xfId="0" applyFont="1" applyBorder="1"/>
    <xf numFmtId="49" fontId="22" fillId="0" borderId="17" xfId="0" applyNumberFormat="1" applyFont="1" applyFill="1" applyBorder="1" applyAlignment="1" applyProtection="1">
      <alignment horizontal="center" vertical="center" wrapText="1"/>
    </xf>
    <xf numFmtId="49" fontId="22" fillId="0" borderId="12" xfId="0" applyNumberFormat="1" applyFont="1" applyFill="1" applyBorder="1" applyAlignment="1" applyProtection="1">
      <alignment horizontal="center" vertical="center" wrapText="1"/>
    </xf>
    <xf numFmtId="0" fontId="22" fillId="0" borderId="9" xfId="0" applyNumberFormat="1" applyFont="1" applyFill="1" applyBorder="1" applyAlignment="1" applyProtection="1">
      <alignment horizontal="center" vertical="center" wrapText="1"/>
    </xf>
    <xf numFmtId="0" fontId="22" fillId="0" borderId="17" xfId="0" applyNumberFormat="1" applyFont="1" applyFill="1" applyBorder="1" applyAlignment="1" applyProtection="1">
      <alignment horizontal="center" vertical="center" wrapText="1"/>
    </xf>
    <xf numFmtId="0" fontId="22" fillId="0" borderId="12" xfId="0" applyNumberFormat="1" applyFont="1" applyFill="1" applyBorder="1" applyAlignment="1" applyProtection="1">
      <alignment horizontal="center" vertical="center" wrapText="1"/>
    </xf>
    <xf numFmtId="0" fontId="22" fillId="0" borderId="17" xfId="0" applyFont="1" applyBorder="1" applyAlignment="1">
      <alignment horizontal="center" vertical="center" wrapText="1"/>
    </xf>
  </cellXfs>
  <cellStyles count="82">
    <cellStyle name="20% - Акцент1" xfId="1"/>
    <cellStyle name="20% — акцент1" xfId="62" builtinId="30" hidden="1"/>
    <cellStyle name="20% - Акцент2" xfId="2"/>
    <cellStyle name="20% — акцент2" xfId="65" builtinId="34" hidden="1"/>
    <cellStyle name="20% - Акцент3" xfId="3"/>
    <cellStyle name="20% — акцент3" xfId="68" builtinId="38" hidden="1"/>
    <cellStyle name="20% - Акцент4" xfId="4"/>
    <cellStyle name="20% — акцент4" xfId="71" builtinId="42" hidden="1"/>
    <cellStyle name="20% - Акцент5" xfId="5"/>
    <cellStyle name="20% — акцент5" xfId="74" builtinId="46" hidden="1"/>
    <cellStyle name="20% - Акцент6" xfId="6"/>
    <cellStyle name="20% — акцент6" xfId="77" builtinId="50" hidden="1"/>
    <cellStyle name="40% - Акцент1" xfId="7"/>
    <cellStyle name="40% — акцент1" xfId="63" builtinId="31" hidden="1"/>
    <cellStyle name="40% - Акцент2" xfId="8"/>
    <cellStyle name="40% — акцент2" xfId="66" builtinId="35" hidden="1"/>
    <cellStyle name="40% - Акцент3" xfId="9"/>
    <cellStyle name="40% — акцент3" xfId="69" builtinId="39" hidden="1"/>
    <cellStyle name="40% - Акцент4" xfId="10"/>
    <cellStyle name="40% — акцент4" xfId="72" builtinId="43" hidden="1"/>
    <cellStyle name="40% - Акцент5" xfId="11"/>
    <cellStyle name="40% — акцент5" xfId="75" builtinId="47" hidden="1"/>
    <cellStyle name="40% - Акцент6" xfId="12"/>
    <cellStyle name="40% — акцент6" xfId="78" builtinId="51" hidden="1"/>
    <cellStyle name="60% - Акцент1" xfId="13"/>
    <cellStyle name="60% — акцент1" xfId="64" builtinId="32" hidden="1"/>
    <cellStyle name="60% - Акцент2" xfId="14"/>
    <cellStyle name="60% — акцент2" xfId="67" builtinId="36" hidden="1"/>
    <cellStyle name="60% - Акцент3" xfId="15"/>
    <cellStyle name="60% — акцент3" xfId="70" builtinId="40" hidden="1"/>
    <cellStyle name="60% - Акцент4" xfId="16"/>
    <cellStyle name="60% — акцент4" xfId="73" builtinId="44" hidden="1"/>
    <cellStyle name="60% - Акцент5" xfId="17"/>
    <cellStyle name="60% — акцент5" xfId="76" builtinId="48" hidden="1"/>
    <cellStyle name="60% - Акцент6" xfId="18"/>
    <cellStyle name="60% — акцент6" xfId="79" builtinId="52" hidden="1"/>
    <cellStyle name="Normal_meresha_07" xfId="19"/>
    <cellStyle name="Normal_Доходи" xfId="20"/>
    <cellStyle name="Акцент1" xfId="21"/>
    <cellStyle name="Акцент2" xfId="22"/>
    <cellStyle name="Акцент3" xfId="23"/>
    <cellStyle name="Акцент4" xfId="24"/>
    <cellStyle name="Акцент5" xfId="25"/>
    <cellStyle name="Акцент6" xfId="26"/>
    <cellStyle name="Ввод " xfId="27"/>
    <cellStyle name="Вывод" xfId="28"/>
    <cellStyle name="Вычисление" xfId="29"/>
    <cellStyle name="Звичайний 10" xfId="30"/>
    <cellStyle name="Звичайний 11" xfId="31"/>
    <cellStyle name="Звичайний 12" xfId="32"/>
    <cellStyle name="Звичайний 13" xfId="33"/>
    <cellStyle name="Звичайний 14" xfId="34"/>
    <cellStyle name="Звичайний 15" xfId="35"/>
    <cellStyle name="Звичайний 16" xfId="36"/>
    <cellStyle name="Звичайний 17" xfId="37"/>
    <cellStyle name="Звичайний 18" xfId="38"/>
    <cellStyle name="Звичайний 19" xfId="39"/>
    <cellStyle name="Звичайний 2" xfId="40"/>
    <cellStyle name="Звичайний 20" xfId="41"/>
    <cellStyle name="Звичайний 3" xfId="42"/>
    <cellStyle name="Звичайний 4" xfId="43"/>
    <cellStyle name="Звичайний 5" xfId="44"/>
    <cellStyle name="Звичайний 6" xfId="45"/>
    <cellStyle name="Звичайний 7" xfId="46"/>
    <cellStyle name="Звичайний 8" xfId="47"/>
    <cellStyle name="Звичайний 9" xfId="48"/>
    <cellStyle name="Звичайний_Додаток _ 3 зм_ни 4575" xfId="49"/>
    <cellStyle name="Итог" xfId="50"/>
    <cellStyle name="Контрольная ячейка" xfId="51"/>
    <cellStyle name="Название" xfId="52"/>
    <cellStyle name="Нейтральный" xfId="53"/>
    <cellStyle name="Обычный" xfId="0" builtinId="0"/>
    <cellStyle name="Обычный 2" xfId="54"/>
    <cellStyle name="Обычный 3" xfId="81"/>
    <cellStyle name="Обычный_Сеся15.08.08 2" xfId="80"/>
    <cellStyle name="Плохой" xfId="55"/>
    <cellStyle name="Пояснение" xfId="56"/>
    <cellStyle name="Примечание" xfId="57"/>
    <cellStyle name="Связанная ячейка" xfId="58"/>
    <cellStyle name="Стиль 1" xfId="59"/>
    <cellStyle name="Текст предупреждения" xfId="60"/>
    <cellStyle name="Хороший" xfId="6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S98"/>
  <sheetViews>
    <sheetView showGridLines="0" showZeros="0" tabSelected="1" view="pageBreakPreview" zoomScaleNormal="100" zoomScaleSheetLayoutView="100" workbookViewId="0">
      <selection activeCell="D11" sqref="D11"/>
    </sheetView>
  </sheetViews>
  <sheetFormatPr defaultRowHeight="15.75"/>
  <cols>
    <col min="1" max="1" width="17.1640625" style="3" customWidth="1"/>
    <col min="2" max="2" width="84.83203125" style="3" customWidth="1"/>
    <col min="3" max="3" width="22.83203125" style="3" customWidth="1"/>
    <col min="4" max="4" width="21.1640625" style="3" customWidth="1"/>
    <col min="5" max="5" width="16.33203125" style="3" customWidth="1"/>
    <col min="6" max="6" width="17.83203125" style="3" customWidth="1"/>
    <col min="7" max="12" width="9.1640625" style="3" customWidth="1"/>
    <col min="13" max="244" width="9.1640625" style="13" customWidth="1"/>
    <col min="245" max="253" width="9.1640625" style="3" customWidth="1"/>
    <col min="254" max="16384" width="9.33203125" style="13"/>
  </cols>
  <sheetData>
    <row r="1" spans="1:253" ht="66.75" customHeight="1">
      <c r="A1" s="118" t="s">
        <v>438</v>
      </c>
      <c r="C1" s="301" t="s">
        <v>437</v>
      </c>
      <c r="D1" s="301"/>
      <c r="E1" s="301"/>
      <c r="F1" s="301"/>
      <c r="M1" s="3"/>
    </row>
    <row r="2" spans="1:253" ht="31.5" customHeight="1">
      <c r="A2" s="302" t="s">
        <v>300</v>
      </c>
      <c r="B2" s="303"/>
      <c r="C2" s="303"/>
      <c r="D2" s="303"/>
      <c r="E2" s="303"/>
    </row>
    <row r="3" spans="1:253" ht="31.5" customHeight="1">
      <c r="A3" s="125" t="s">
        <v>299</v>
      </c>
      <c r="B3" s="52"/>
      <c r="C3" s="52"/>
      <c r="D3" s="52"/>
      <c r="E3" s="52"/>
    </row>
    <row r="4" spans="1:253" ht="17.25" customHeight="1">
      <c r="A4" s="3" t="s">
        <v>170</v>
      </c>
      <c r="B4" s="35"/>
      <c r="C4" s="35"/>
      <c r="D4" s="35"/>
      <c r="E4" s="35"/>
      <c r="F4" s="35" t="s">
        <v>171</v>
      </c>
    </row>
    <row r="5" spans="1:253" ht="25.5" customHeight="1">
      <c r="A5" s="300" t="s">
        <v>8</v>
      </c>
      <c r="B5" s="300" t="s">
        <v>28</v>
      </c>
      <c r="C5" s="300" t="s">
        <v>144</v>
      </c>
      <c r="D5" s="300" t="s">
        <v>14</v>
      </c>
      <c r="E5" s="300" t="s">
        <v>15</v>
      </c>
      <c r="F5" s="300"/>
    </row>
    <row r="6" spans="1:253" ht="51.75" customHeight="1">
      <c r="A6" s="300"/>
      <c r="B6" s="300"/>
      <c r="C6" s="300"/>
      <c r="D6" s="300"/>
      <c r="E6" s="18" t="s">
        <v>144</v>
      </c>
      <c r="F6" s="18" t="s">
        <v>149</v>
      </c>
    </row>
    <row r="7" spans="1:253" s="4" customFormat="1" ht="31.5" customHeight="1">
      <c r="A7" s="18">
        <v>10000000</v>
      </c>
      <c r="B7" s="36" t="s">
        <v>10</v>
      </c>
      <c r="C7" s="27">
        <f>C8+C16+C22+C30+C44</f>
        <v>108164518</v>
      </c>
      <c r="D7" s="27">
        <f>D8+D16+D22+D30+D44</f>
        <v>108134518</v>
      </c>
      <c r="E7" s="27">
        <f>E8+E16+E22+E30+E44</f>
        <v>30000</v>
      </c>
      <c r="F7" s="27">
        <f>F8+F16+F22+F30+F44</f>
        <v>0</v>
      </c>
      <c r="G7" s="37"/>
      <c r="H7" s="37"/>
      <c r="I7" s="37"/>
      <c r="J7" s="37"/>
      <c r="K7" s="37"/>
      <c r="L7" s="37"/>
      <c r="IK7" s="37"/>
      <c r="IL7" s="37"/>
      <c r="IM7" s="37"/>
      <c r="IN7" s="37"/>
      <c r="IO7" s="37"/>
      <c r="IP7" s="37"/>
      <c r="IQ7" s="37"/>
      <c r="IR7" s="37"/>
      <c r="IS7" s="37"/>
    </row>
    <row r="8" spans="1:253" s="40" customFormat="1" ht="39.75" customHeight="1">
      <c r="A8" s="18">
        <v>11000000</v>
      </c>
      <c r="B8" s="38" t="s">
        <v>11</v>
      </c>
      <c r="C8" s="27">
        <f>C9+C14</f>
        <v>59624702</v>
      </c>
      <c r="D8" s="27">
        <f t="shared" ref="D8:F8" si="0">D9+D14</f>
        <v>59624702</v>
      </c>
      <c r="E8" s="27">
        <f t="shared" si="0"/>
        <v>0</v>
      </c>
      <c r="F8" s="27">
        <f t="shared" si="0"/>
        <v>0</v>
      </c>
      <c r="G8" s="39"/>
      <c r="H8" s="39"/>
      <c r="I8" s="39"/>
      <c r="J8" s="39"/>
      <c r="K8" s="39"/>
      <c r="L8" s="39"/>
      <c r="IK8" s="39"/>
      <c r="IL8" s="39"/>
      <c r="IM8" s="39"/>
      <c r="IN8" s="39"/>
      <c r="IO8" s="39"/>
      <c r="IP8" s="39"/>
      <c r="IQ8" s="39"/>
      <c r="IR8" s="39"/>
      <c r="IS8" s="39"/>
    </row>
    <row r="9" spans="1:253" s="40" customFormat="1" ht="21.75" customHeight="1">
      <c r="A9" s="41">
        <v>11010000</v>
      </c>
      <c r="B9" s="42" t="s">
        <v>34</v>
      </c>
      <c r="C9" s="15">
        <f>SUM(C10:C13)</f>
        <v>59623368</v>
      </c>
      <c r="D9" s="15">
        <f>SUM(D10:D13)</f>
        <v>59623368</v>
      </c>
      <c r="E9" s="15">
        <f>SUM(E10:E13)</f>
        <v>0</v>
      </c>
      <c r="F9" s="15">
        <f>SUM(F10:F13)</f>
        <v>0</v>
      </c>
      <c r="G9" s="39"/>
      <c r="H9" s="39"/>
      <c r="I9" s="39"/>
      <c r="J9" s="39"/>
      <c r="K9" s="39"/>
      <c r="L9" s="39"/>
      <c r="IK9" s="39"/>
      <c r="IL9" s="39"/>
      <c r="IM9" s="39"/>
      <c r="IN9" s="39"/>
      <c r="IO9" s="39"/>
      <c r="IP9" s="39"/>
      <c r="IQ9" s="39"/>
      <c r="IR9" s="39"/>
      <c r="IS9" s="39"/>
    </row>
    <row r="10" spans="1:253" s="40" customFormat="1" ht="41.25" customHeight="1">
      <c r="A10" s="21">
        <v>11010100</v>
      </c>
      <c r="B10" s="43" t="s">
        <v>33</v>
      </c>
      <c r="C10" s="22">
        <f>D10+E10</f>
        <v>51925300</v>
      </c>
      <c r="D10" s="22">
        <v>51925300</v>
      </c>
      <c r="E10" s="17"/>
      <c r="F10" s="17"/>
      <c r="G10" s="39"/>
      <c r="H10" s="39"/>
      <c r="I10" s="39"/>
      <c r="J10" s="39"/>
      <c r="K10" s="39"/>
      <c r="L10" s="39"/>
      <c r="IK10" s="39"/>
      <c r="IL10" s="39"/>
      <c r="IM10" s="39"/>
      <c r="IN10" s="39"/>
      <c r="IO10" s="39"/>
      <c r="IP10" s="39"/>
      <c r="IQ10" s="39"/>
      <c r="IR10" s="39"/>
      <c r="IS10" s="39"/>
    </row>
    <row r="11" spans="1:253" s="40" customFormat="1" ht="41.25" customHeight="1">
      <c r="A11" s="21">
        <v>11010400</v>
      </c>
      <c r="B11" s="44" t="s">
        <v>334</v>
      </c>
      <c r="C11" s="22">
        <f>D11+E11</f>
        <v>7250778</v>
      </c>
      <c r="D11" s="22">
        <v>7250778</v>
      </c>
      <c r="E11" s="17"/>
      <c r="F11" s="17"/>
      <c r="G11" s="39"/>
      <c r="H11" s="39"/>
      <c r="I11" s="39"/>
      <c r="J11" s="39"/>
      <c r="K11" s="39"/>
      <c r="L11" s="39"/>
      <c r="IK11" s="39"/>
      <c r="IL11" s="39"/>
      <c r="IM11" s="39"/>
      <c r="IN11" s="39"/>
      <c r="IO11" s="39"/>
      <c r="IP11" s="39"/>
      <c r="IQ11" s="39"/>
      <c r="IR11" s="39"/>
      <c r="IS11" s="39"/>
    </row>
    <row r="12" spans="1:253" s="40" customFormat="1" ht="42" customHeight="1">
      <c r="A12" s="21">
        <v>11010500</v>
      </c>
      <c r="B12" s="44" t="s">
        <v>335</v>
      </c>
      <c r="C12" s="22">
        <f>D12+E12</f>
        <v>300000</v>
      </c>
      <c r="D12" s="22">
        <v>300000</v>
      </c>
      <c r="E12" s="17"/>
      <c r="F12" s="17"/>
      <c r="G12" s="39"/>
      <c r="H12" s="39"/>
      <c r="I12" s="39"/>
      <c r="J12" s="39"/>
      <c r="K12" s="39"/>
      <c r="L12" s="39"/>
      <c r="IK12" s="39"/>
      <c r="IL12" s="39"/>
      <c r="IM12" s="39"/>
      <c r="IN12" s="39"/>
      <c r="IO12" s="39"/>
      <c r="IP12" s="39"/>
      <c r="IQ12" s="39"/>
      <c r="IR12" s="39"/>
      <c r="IS12" s="39"/>
    </row>
    <row r="13" spans="1:253" s="40" customFormat="1" ht="42" customHeight="1">
      <c r="A13" s="21">
        <v>11011300</v>
      </c>
      <c r="B13" s="44" t="s">
        <v>390</v>
      </c>
      <c r="C13" s="22">
        <f>D13+E13</f>
        <v>147290</v>
      </c>
      <c r="D13" s="22">
        <v>147290</v>
      </c>
      <c r="E13" s="17"/>
      <c r="F13" s="17"/>
      <c r="G13" s="39"/>
      <c r="H13" s="39"/>
      <c r="I13" s="39"/>
      <c r="J13" s="39"/>
      <c r="K13" s="39"/>
      <c r="L13" s="39"/>
      <c r="IK13" s="39"/>
      <c r="IL13" s="39"/>
      <c r="IM13" s="39"/>
      <c r="IN13" s="39"/>
      <c r="IO13" s="39"/>
      <c r="IP13" s="39"/>
      <c r="IQ13" s="39"/>
      <c r="IR13" s="39"/>
      <c r="IS13" s="39"/>
    </row>
    <row r="14" spans="1:253" s="40" customFormat="1" ht="42" customHeight="1">
      <c r="A14" s="41">
        <v>11020000</v>
      </c>
      <c r="B14" s="42" t="s">
        <v>391</v>
      </c>
      <c r="C14" s="15">
        <f>SUM(C15:C15)</f>
        <v>1334</v>
      </c>
      <c r="D14" s="15">
        <f>SUM(D15:D15)</f>
        <v>1334</v>
      </c>
      <c r="E14" s="15">
        <f>SUM(E15:E18)</f>
        <v>0</v>
      </c>
      <c r="F14" s="15">
        <f>SUM(F15:F18)</f>
        <v>0</v>
      </c>
      <c r="G14" s="39"/>
      <c r="H14" s="39"/>
      <c r="I14" s="39"/>
      <c r="J14" s="39"/>
      <c r="K14" s="39"/>
      <c r="L14" s="39"/>
      <c r="IK14" s="39"/>
      <c r="IL14" s="39"/>
      <c r="IM14" s="39"/>
      <c r="IN14" s="39"/>
      <c r="IO14" s="39"/>
      <c r="IP14" s="39"/>
      <c r="IQ14" s="39"/>
      <c r="IR14" s="39"/>
      <c r="IS14" s="39"/>
    </row>
    <row r="15" spans="1:253" s="40" customFormat="1" ht="42" customHeight="1">
      <c r="A15" s="21">
        <v>11020200</v>
      </c>
      <c r="B15" s="43" t="s">
        <v>392</v>
      </c>
      <c r="C15" s="22">
        <f>D15+E15</f>
        <v>1334</v>
      </c>
      <c r="D15" s="22">
        <v>1334</v>
      </c>
      <c r="E15" s="17"/>
      <c r="F15" s="17"/>
      <c r="G15" s="39"/>
      <c r="H15" s="39"/>
      <c r="I15" s="39"/>
      <c r="J15" s="39"/>
      <c r="K15" s="39"/>
      <c r="L15" s="39"/>
      <c r="IK15" s="39"/>
      <c r="IL15" s="39"/>
      <c r="IM15" s="39"/>
      <c r="IN15" s="39"/>
      <c r="IO15" s="39"/>
      <c r="IP15" s="39"/>
      <c r="IQ15" s="39"/>
      <c r="IR15" s="39"/>
      <c r="IS15" s="39"/>
    </row>
    <row r="16" spans="1:253" s="40" customFormat="1" ht="39.75" customHeight="1">
      <c r="A16" s="18">
        <v>13000000</v>
      </c>
      <c r="B16" s="38" t="s">
        <v>49</v>
      </c>
      <c r="C16" s="27">
        <f>C17+C20</f>
        <v>7103000</v>
      </c>
      <c r="D16" s="27">
        <f>D17+D20</f>
        <v>7103000</v>
      </c>
      <c r="E16" s="27">
        <f>E17+E20</f>
        <v>0</v>
      </c>
      <c r="F16" s="27">
        <f>F17+F20</f>
        <v>0</v>
      </c>
      <c r="G16" s="39"/>
      <c r="H16" s="39"/>
      <c r="I16" s="39"/>
      <c r="J16" s="39"/>
      <c r="K16" s="39"/>
      <c r="L16" s="39"/>
      <c r="IK16" s="39"/>
      <c r="IL16" s="39"/>
      <c r="IM16" s="39"/>
      <c r="IN16" s="39"/>
      <c r="IO16" s="39"/>
      <c r="IP16" s="39"/>
      <c r="IQ16" s="39"/>
      <c r="IR16" s="39"/>
      <c r="IS16" s="39"/>
    </row>
    <row r="17" spans="1:253" s="40" customFormat="1" ht="21.75" customHeight="1">
      <c r="A17" s="41">
        <v>13010000</v>
      </c>
      <c r="B17" s="42" t="s">
        <v>306</v>
      </c>
      <c r="C17" s="15">
        <f>C19+C18</f>
        <v>7100000</v>
      </c>
      <c r="D17" s="15">
        <f>D19+D18</f>
        <v>7100000</v>
      </c>
      <c r="E17" s="15">
        <f>E19+E18</f>
        <v>0</v>
      </c>
      <c r="F17" s="15">
        <f>F19+F18</f>
        <v>0</v>
      </c>
      <c r="G17" s="39"/>
      <c r="H17" s="39"/>
      <c r="I17" s="39"/>
      <c r="J17" s="39"/>
      <c r="K17" s="39"/>
      <c r="L17" s="39"/>
      <c r="IK17" s="39"/>
      <c r="IL17" s="39"/>
      <c r="IM17" s="39"/>
      <c r="IN17" s="39"/>
      <c r="IO17" s="39"/>
      <c r="IP17" s="39"/>
      <c r="IQ17" s="39"/>
      <c r="IR17" s="39"/>
      <c r="IS17" s="39"/>
    </row>
    <row r="18" spans="1:253" s="40" customFormat="1" ht="32.25" customHeight="1">
      <c r="A18" s="21">
        <v>13010100</v>
      </c>
      <c r="B18" s="44" t="s">
        <v>150</v>
      </c>
      <c r="C18" s="22">
        <f>D18+E18</f>
        <v>5500000</v>
      </c>
      <c r="D18" s="22">
        <v>5500000</v>
      </c>
      <c r="E18" s="22"/>
      <c r="F18" s="22"/>
      <c r="G18" s="39"/>
      <c r="H18" s="39"/>
      <c r="I18" s="39"/>
      <c r="J18" s="39"/>
      <c r="K18" s="39"/>
      <c r="L18" s="39"/>
      <c r="IK18" s="39"/>
      <c r="IL18" s="39"/>
      <c r="IM18" s="39"/>
      <c r="IN18" s="39"/>
      <c r="IO18" s="39"/>
      <c r="IP18" s="39"/>
      <c r="IQ18" s="39"/>
      <c r="IR18" s="39"/>
      <c r="IS18" s="39"/>
    </row>
    <row r="19" spans="1:253" s="40" customFormat="1" ht="47.25" customHeight="1">
      <c r="A19" s="21">
        <v>13010200</v>
      </c>
      <c r="B19" s="43" t="s">
        <v>50</v>
      </c>
      <c r="C19" s="22">
        <f>D19+E19</f>
        <v>1600000</v>
      </c>
      <c r="D19" s="22">
        <v>1600000</v>
      </c>
      <c r="E19" s="17"/>
      <c r="F19" s="17"/>
      <c r="G19" s="39"/>
      <c r="H19" s="39"/>
      <c r="I19" s="39"/>
      <c r="J19" s="39"/>
      <c r="K19" s="39"/>
      <c r="L19" s="39"/>
      <c r="IK19" s="39"/>
      <c r="IL19" s="39"/>
      <c r="IM19" s="39"/>
      <c r="IN19" s="39"/>
      <c r="IO19" s="39"/>
      <c r="IP19" s="39"/>
      <c r="IQ19" s="39"/>
      <c r="IR19" s="39"/>
      <c r="IS19" s="39"/>
    </row>
    <row r="20" spans="1:253" s="40" customFormat="1" ht="33.75" customHeight="1">
      <c r="A20" s="41">
        <v>13030000</v>
      </c>
      <c r="B20" s="42" t="s">
        <v>307</v>
      </c>
      <c r="C20" s="15">
        <f>C21</f>
        <v>3000</v>
      </c>
      <c r="D20" s="15">
        <f>D21</f>
        <v>3000</v>
      </c>
      <c r="E20" s="15">
        <f>E21</f>
        <v>0</v>
      </c>
      <c r="F20" s="15">
        <f>F21</f>
        <v>0</v>
      </c>
      <c r="G20" s="39"/>
      <c r="H20" s="39"/>
      <c r="I20" s="39"/>
      <c r="J20" s="39"/>
      <c r="K20" s="39"/>
      <c r="L20" s="39"/>
      <c r="IK20" s="39"/>
      <c r="IL20" s="39"/>
      <c r="IM20" s="39"/>
      <c r="IN20" s="39"/>
      <c r="IO20" s="39"/>
      <c r="IP20" s="39"/>
      <c r="IQ20" s="39"/>
      <c r="IR20" s="39"/>
      <c r="IS20" s="39"/>
    </row>
    <row r="21" spans="1:253" s="40" customFormat="1" ht="32.25" customHeight="1">
      <c r="A21" s="21">
        <v>13030100</v>
      </c>
      <c r="B21" s="44" t="s">
        <v>151</v>
      </c>
      <c r="C21" s="22">
        <f>D21+E21</f>
        <v>3000</v>
      </c>
      <c r="D21" s="22">
        <v>3000</v>
      </c>
      <c r="E21" s="22"/>
      <c r="F21" s="22"/>
      <c r="G21" s="39"/>
      <c r="H21" s="39"/>
      <c r="I21" s="39"/>
      <c r="J21" s="39"/>
      <c r="K21" s="39"/>
      <c r="L21" s="39"/>
      <c r="IK21" s="39"/>
      <c r="IL21" s="39"/>
      <c r="IM21" s="39"/>
      <c r="IN21" s="39"/>
      <c r="IO21" s="39"/>
      <c r="IP21" s="39"/>
      <c r="IQ21" s="39"/>
      <c r="IR21" s="39"/>
      <c r="IS21" s="39"/>
    </row>
    <row r="22" spans="1:253" s="40" customFormat="1" ht="39.75" customHeight="1">
      <c r="A22" s="18">
        <v>14000000</v>
      </c>
      <c r="B22" s="38" t="s">
        <v>51</v>
      </c>
      <c r="C22" s="27">
        <f>C23+C25+C27</f>
        <v>4000000</v>
      </c>
      <c r="D22" s="27">
        <f>D23+D25+D27</f>
        <v>4000000</v>
      </c>
      <c r="E22" s="27">
        <f>E23+E25+E27</f>
        <v>0</v>
      </c>
      <c r="F22" s="27">
        <f>F23+F25+F27</f>
        <v>0</v>
      </c>
      <c r="G22" s="39"/>
      <c r="H22" s="39"/>
      <c r="I22" s="39"/>
      <c r="J22" s="39"/>
      <c r="K22" s="39"/>
      <c r="L22" s="39"/>
      <c r="IK22" s="39"/>
      <c r="IL22" s="39"/>
      <c r="IM22" s="39"/>
      <c r="IN22" s="39"/>
      <c r="IO22" s="39"/>
      <c r="IP22" s="39"/>
      <c r="IQ22" s="39"/>
      <c r="IR22" s="39"/>
      <c r="IS22" s="39"/>
    </row>
    <row r="23" spans="1:253" s="40" customFormat="1" ht="39.75" customHeight="1">
      <c r="A23" s="41">
        <v>14020000</v>
      </c>
      <c r="B23" s="42" t="s">
        <v>220</v>
      </c>
      <c r="C23" s="15">
        <f>C24</f>
        <v>600000</v>
      </c>
      <c r="D23" s="15">
        <f>D24</f>
        <v>600000</v>
      </c>
      <c r="E23" s="27"/>
      <c r="F23" s="27"/>
      <c r="G23" s="39"/>
      <c r="H23" s="39"/>
      <c r="I23" s="39"/>
      <c r="J23" s="39"/>
      <c r="K23" s="39"/>
      <c r="L23" s="39"/>
      <c r="IK23" s="39"/>
      <c r="IL23" s="39"/>
      <c r="IM23" s="39"/>
      <c r="IN23" s="39"/>
      <c r="IO23" s="39"/>
      <c r="IP23" s="39"/>
      <c r="IQ23" s="39"/>
      <c r="IR23" s="39"/>
      <c r="IS23" s="39"/>
    </row>
    <row r="24" spans="1:253" s="40" customFormat="1" ht="39.75" customHeight="1">
      <c r="A24" s="21">
        <v>14021900</v>
      </c>
      <c r="B24" s="43" t="s">
        <v>221</v>
      </c>
      <c r="C24" s="22">
        <f>D24+E24</f>
        <v>600000</v>
      </c>
      <c r="D24" s="22">
        <v>600000</v>
      </c>
      <c r="E24" s="27"/>
      <c r="F24" s="27"/>
      <c r="G24" s="39"/>
      <c r="H24" s="39"/>
      <c r="I24" s="39"/>
      <c r="J24" s="39"/>
      <c r="K24" s="39"/>
      <c r="L24" s="39"/>
      <c r="IK24" s="39"/>
      <c r="IL24" s="39"/>
      <c r="IM24" s="39"/>
      <c r="IN24" s="39"/>
      <c r="IO24" s="39"/>
      <c r="IP24" s="39"/>
      <c r="IQ24" s="39"/>
      <c r="IR24" s="39"/>
      <c r="IS24" s="39"/>
    </row>
    <row r="25" spans="1:253" s="40" customFormat="1" ht="39.75" customHeight="1">
      <c r="A25" s="41">
        <v>14030000</v>
      </c>
      <c r="B25" s="42" t="s">
        <v>222</v>
      </c>
      <c r="C25" s="15">
        <f>C26</f>
        <v>2400000</v>
      </c>
      <c r="D25" s="15">
        <f>D26</f>
        <v>2400000</v>
      </c>
      <c r="E25" s="27"/>
      <c r="F25" s="27"/>
      <c r="G25" s="39"/>
      <c r="H25" s="39"/>
      <c r="I25" s="39"/>
      <c r="J25" s="39"/>
      <c r="K25" s="39"/>
      <c r="L25" s="39"/>
      <c r="IK25" s="39"/>
      <c r="IL25" s="39"/>
      <c r="IM25" s="39"/>
      <c r="IN25" s="39"/>
      <c r="IO25" s="39"/>
      <c r="IP25" s="39"/>
      <c r="IQ25" s="39"/>
      <c r="IR25" s="39"/>
      <c r="IS25" s="39"/>
    </row>
    <row r="26" spans="1:253" s="40" customFormat="1" ht="39.75" customHeight="1">
      <c r="A26" s="21">
        <v>14031900</v>
      </c>
      <c r="B26" s="43" t="s">
        <v>221</v>
      </c>
      <c r="C26" s="22">
        <f>D26+E26</f>
        <v>2400000</v>
      </c>
      <c r="D26" s="22">
        <v>2400000</v>
      </c>
      <c r="E26" s="27"/>
      <c r="F26" s="27"/>
      <c r="G26" s="39"/>
      <c r="H26" s="39"/>
      <c r="I26" s="39"/>
      <c r="J26" s="39"/>
      <c r="K26" s="39"/>
      <c r="L26" s="39"/>
      <c r="IK26" s="39"/>
      <c r="IL26" s="39"/>
      <c r="IM26" s="39"/>
      <c r="IN26" s="39"/>
      <c r="IO26" s="39"/>
      <c r="IP26" s="39"/>
      <c r="IQ26" s="39"/>
      <c r="IR26" s="39"/>
      <c r="IS26" s="39"/>
    </row>
    <row r="27" spans="1:253" s="40" customFormat="1" ht="30" customHeight="1">
      <c r="A27" s="41">
        <v>14040000</v>
      </c>
      <c r="B27" s="42" t="s">
        <v>286</v>
      </c>
      <c r="C27" s="15">
        <f>C29+C28</f>
        <v>1000000</v>
      </c>
      <c r="D27" s="15">
        <f>D29+D28</f>
        <v>1000000</v>
      </c>
      <c r="E27" s="15">
        <f>E29+E28</f>
        <v>0</v>
      </c>
      <c r="F27" s="15">
        <f>F29+F28</f>
        <v>0</v>
      </c>
      <c r="G27" s="39"/>
      <c r="H27" s="39"/>
      <c r="I27" s="39"/>
      <c r="J27" s="39"/>
      <c r="K27" s="39"/>
      <c r="L27" s="39"/>
      <c r="IK27" s="39"/>
      <c r="IL27" s="39"/>
      <c r="IM27" s="39"/>
      <c r="IN27" s="39"/>
      <c r="IO27" s="39"/>
      <c r="IP27" s="39"/>
      <c r="IQ27" s="39"/>
      <c r="IR27" s="39"/>
      <c r="IS27" s="39"/>
    </row>
    <row r="28" spans="1:253" s="40" customFormat="1" ht="78.75">
      <c r="A28" s="21">
        <v>14040100</v>
      </c>
      <c r="B28" s="43" t="s">
        <v>287</v>
      </c>
      <c r="C28" s="22">
        <f>D28+E28</f>
        <v>600000</v>
      </c>
      <c r="D28" s="22">
        <v>600000</v>
      </c>
      <c r="E28" s="27"/>
      <c r="F28" s="27"/>
      <c r="G28" s="39"/>
      <c r="H28" s="39"/>
      <c r="I28" s="39"/>
      <c r="J28" s="39"/>
      <c r="K28" s="39"/>
      <c r="L28" s="39"/>
      <c r="IK28" s="39"/>
      <c r="IL28" s="39"/>
      <c r="IM28" s="39"/>
      <c r="IN28" s="39"/>
      <c r="IO28" s="39"/>
      <c r="IP28" s="39"/>
      <c r="IQ28" s="39"/>
      <c r="IR28" s="39"/>
      <c r="IS28" s="39"/>
    </row>
    <row r="29" spans="1:253" s="40" customFormat="1" ht="63">
      <c r="A29" s="21">
        <v>14040200</v>
      </c>
      <c r="B29" s="43" t="s">
        <v>288</v>
      </c>
      <c r="C29" s="22">
        <f>D29+E29</f>
        <v>400000</v>
      </c>
      <c r="D29" s="22">
        <v>400000</v>
      </c>
      <c r="E29" s="27"/>
      <c r="F29" s="27"/>
      <c r="G29" s="39"/>
      <c r="H29" s="39"/>
      <c r="I29" s="39"/>
      <c r="J29" s="39"/>
      <c r="K29" s="39"/>
      <c r="L29" s="39"/>
      <c r="IK29" s="39"/>
      <c r="IL29" s="39"/>
      <c r="IM29" s="39"/>
      <c r="IN29" s="39"/>
      <c r="IO29" s="39"/>
      <c r="IP29" s="39"/>
      <c r="IQ29" s="39"/>
      <c r="IR29" s="39"/>
      <c r="IS29" s="39"/>
    </row>
    <row r="30" spans="1:253" s="40" customFormat="1" ht="35.25" customHeight="1">
      <c r="A30" s="18">
        <v>18000000</v>
      </c>
      <c r="B30" s="38" t="s">
        <v>308</v>
      </c>
      <c r="C30" s="27">
        <f>C31+C40</f>
        <v>37406816</v>
      </c>
      <c r="D30" s="27">
        <f>D31+D40</f>
        <v>37406816</v>
      </c>
      <c r="E30" s="27">
        <f>E31+E40</f>
        <v>0</v>
      </c>
      <c r="F30" s="27">
        <f>F31+F40</f>
        <v>0</v>
      </c>
      <c r="G30" s="39"/>
      <c r="H30" s="39"/>
      <c r="I30" s="39"/>
      <c r="J30" s="39"/>
      <c r="K30" s="39"/>
      <c r="L30" s="39"/>
      <c r="IK30" s="39"/>
      <c r="IL30" s="39"/>
      <c r="IM30" s="39"/>
      <c r="IN30" s="39"/>
      <c r="IO30" s="39"/>
      <c r="IP30" s="39"/>
      <c r="IQ30" s="39"/>
      <c r="IR30" s="39"/>
      <c r="IS30" s="39"/>
    </row>
    <row r="31" spans="1:253" s="40" customFormat="1" ht="21.75" customHeight="1">
      <c r="A31" s="41">
        <v>18010000</v>
      </c>
      <c r="B31" s="42" t="s">
        <v>52</v>
      </c>
      <c r="C31" s="15">
        <f>SUM(C32:C39)</f>
        <v>11713915</v>
      </c>
      <c r="D31" s="15">
        <f>SUM(D32:D39)</f>
        <v>11713915</v>
      </c>
      <c r="E31" s="15">
        <f>SUM(E32:E39)</f>
        <v>0</v>
      </c>
      <c r="F31" s="15">
        <f>SUM(F32:F39)</f>
        <v>0</v>
      </c>
      <c r="G31" s="39"/>
      <c r="H31" s="39"/>
      <c r="I31" s="39"/>
      <c r="J31" s="39"/>
      <c r="K31" s="39"/>
      <c r="L31" s="39"/>
      <c r="IK31" s="39"/>
      <c r="IL31" s="39"/>
      <c r="IM31" s="39"/>
      <c r="IN31" s="39"/>
      <c r="IO31" s="39"/>
      <c r="IP31" s="39"/>
      <c r="IQ31" s="39"/>
      <c r="IR31" s="39"/>
      <c r="IS31" s="39"/>
    </row>
    <row r="32" spans="1:253" s="40" customFormat="1" ht="44.25" customHeight="1">
      <c r="A32" s="21">
        <v>18010200</v>
      </c>
      <c r="B32" s="43" t="s">
        <v>53</v>
      </c>
      <c r="C32" s="22">
        <f t="shared" ref="C32:C37" si="1">D32+E32</f>
        <v>322366</v>
      </c>
      <c r="D32" s="22">
        <v>322366</v>
      </c>
      <c r="E32" s="17"/>
      <c r="F32" s="17"/>
      <c r="G32" s="39"/>
      <c r="H32" s="39"/>
      <c r="I32" s="39"/>
      <c r="J32" s="39"/>
      <c r="K32" s="39"/>
      <c r="L32" s="39"/>
      <c r="IK32" s="39"/>
      <c r="IL32" s="39"/>
      <c r="IM32" s="39"/>
      <c r="IN32" s="39"/>
      <c r="IO32" s="39"/>
      <c r="IP32" s="39"/>
      <c r="IQ32" s="39"/>
      <c r="IR32" s="39"/>
      <c r="IS32" s="39"/>
    </row>
    <row r="33" spans="1:253" s="40" customFormat="1" ht="41.25" customHeight="1">
      <c r="A33" s="21">
        <v>18010300</v>
      </c>
      <c r="B33" s="44" t="s">
        <v>54</v>
      </c>
      <c r="C33" s="22">
        <f t="shared" si="1"/>
        <v>540216</v>
      </c>
      <c r="D33" s="22">
        <v>540216</v>
      </c>
      <c r="E33" s="17"/>
      <c r="F33" s="17"/>
      <c r="G33" s="39"/>
      <c r="H33" s="39"/>
      <c r="I33" s="39"/>
      <c r="J33" s="39"/>
      <c r="K33" s="39"/>
      <c r="L33" s="39"/>
      <c r="IK33" s="39"/>
      <c r="IL33" s="39"/>
      <c r="IM33" s="39"/>
      <c r="IN33" s="39"/>
      <c r="IO33" s="39"/>
      <c r="IP33" s="39"/>
      <c r="IQ33" s="39"/>
      <c r="IR33" s="39"/>
      <c r="IS33" s="39"/>
    </row>
    <row r="34" spans="1:253" s="40" customFormat="1" ht="42" customHeight="1">
      <c r="A34" s="21">
        <v>18010400</v>
      </c>
      <c r="B34" s="44" t="s">
        <v>55</v>
      </c>
      <c r="C34" s="22">
        <f t="shared" si="1"/>
        <v>700000</v>
      </c>
      <c r="D34" s="22">
        <v>700000</v>
      </c>
      <c r="E34" s="17"/>
      <c r="F34" s="17"/>
      <c r="G34" s="39"/>
      <c r="H34" s="39"/>
      <c r="I34" s="39"/>
      <c r="J34" s="39"/>
      <c r="K34" s="39"/>
      <c r="L34" s="39"/>
      <c r="IK34" s="39"/>
      <c r="IL34" s="39"/>
      <c r="IM34" s="39"/>
      <c r="IN34" s="39"/>
      <c r="IO34" s="39"/>
      <c r="IP34" s="39"/>
      <c r="IQ34" s="39"/>
      <c r="IR34" s="39"/>
      <c r="IS34" s="39"/>
    </row>
    <row r="35" spans="1:253" s="40" customFormat="1" ht="22.5" customHeight="1">
      <c r="A35" s="21">
        <v>18010500</v>
      </c>
      <c r="B35" s="44" t="s">
        <v>56</v>
      </c>
      <c r="C35" s="22">
        <f t="shared" si="1"/>
        <v>1600000</v>
      </c>
      <c r="D35" s="22">
        <v>1600000</v>
      </c>
      <c r="E35" s="17"/>
      <c r="F35" s="17"/>
      <c r="G35" s="39"/>
      <c r="H35" s="39"/>
      <c r="I35" s="39"/>
      <c r="J35" s="39"/>
      <c r="K35" s="39"/>
      <c r="L35" s="39"/>
      <c r="IK35" s="39"/>
      <c r="IL35" s="39"/>
      <c r="IM35" s="39"/>
      <c r="IN35" s="39"/>
      <c r="IO35" s="39"/>
      <c r="IP35" s="39"/>
      <c r="IQ35" s="39"/>
      <c r="IR35" s="39"/>
      <c r="IS35" s="39"/>
    </row>
    <row r="36" spans="1:253" s="40" customFormat="1" ht="27" customHeight="1">
      <c r="A36" s="21">
        <v>18010600</v>
      </c>
      <c r="B36" s="44" t="s">
        <v>57</v>
      </c>
      <c r="C36" s="22">
        <f t="shared" si="1"/>
        <v>6800000</v>
      </c>
      <c r="D36" s="22">
        <v>6800000</v>
      </c>
      <c r="E36" s="17"/>
      <c r="F36" s="17"/>
      <c r="G36" s="39"/>
      <c r="H36" s="39"/>
      <c r="I36" s="39"/>
      <c r="J36" s="39"/>
      <c r="K36" s="39"/>
      <c r="L36" s="39"/>
      <c r="IK36" s="39"/>
      <c r="IL36" s="39"/>
      <c r="IM36" s="39"/>
      <c r="IN36" s="39"/>
      <c r="IO36" s="39"/>
      <c r="IP36" s="39"/>
      <c r="IQ36" s="39"/>
      <c r="IR36" s="39"/>
      <c r="IS36" s="39"/>
    </row>
    <row r="37" spans="1:253" s="40" customFormat="1" ht="21.75" customHeight="1">
      <c r="A37" s="21">
        <v>18010700</v>
      </c>
      <c r="B37" s="44" t="s">
        <v>58</v>
      </c>
      <c r="C37" s="22">
        <f t="shared" si="1"/>
        <v>443000</v>
      </c>
      <c r="D37" s="22">
        <v>443000</v>
      </c>
      <c r="E37" s="17"/>
      <c r="F37" s="17"/>
      <c r="G37" s="39"/>
      <c r="H37" s="39"/>
      <c r="I37" s="39"/>
      <c r="J37" s="39"/>
      <c r="K37" s="39"/>
      <c r="L37" s="39"/>
      <c r="IK37" s="39"/>
      <c r="IL37" s="39"/>
      <c r="IM37" s="39"/>
      <c r="IN37" s="39"/>
      <c r="IO37" s="39"/>
      <c r="IP37" s="39"/>
      <c r="IQ37" s="39"/>
      <c r="IR37" s="39"/>
      <c r="IS37" s="39"/>
    </row>
    <row r="38" spans="1:253" s="40" customFormat="1" ht="25.5" customHeight="1">
      <c r="A38" s="21">
        <v>18010900</v>
      </c>
      <c r="B38" s="44" t="s">
        <v>59</v>
      </c>
      <c r="C38" s="22">
        <f>D38+E38</f>
        <v>1300000</v>
      </c>
      <c r="D38" s="22">
        <v>1300000</v>
      </c>
      <c r="E38" s="17"/>
      <c r="F38" s="17"/>
      <c r="G38" s="39"/>
      <c r="H38" s="39"/>
      <c r="I38" s="39"/>
      <c r="J38" s="39"/>
      <c r="K38" s="39"/>
      <c r="L38" s="39"/>
      <c r="IK38" s="39"/>
      <c r="IL38" s="39"/>
      <c r="IM38" s="39"/>
      <c r="IN38" s="39"/>
      <c r="IO38" s="39"/>
      <c r="IP38" s="39"/>
      <c r="IQ38" s="39"/>
      <c r="IR38" s="39"/>
      <c r="IS38" s="39"/>
    </row>
    <row r="39" spans="1:253" s="40" customFormat="1" ht="25.5" customHeight="1">
      <c r="A39" s="21">
        <v>18011000</v>
      </c>
      <c r="B39" s="44" t="s">
        <v>393</v>
      </c>
      <c r="C39" s="22">
        <f>D39+E39</f>
        <v>8333</v>
      </c>
      <c r="D39" s="22">
        <v>8333</v>
      </c>
      <c r="E39" s="17"/>
      <c r="F39" s="17"/>
      <c r="G39" s="39"/>
      <c r="H39" s="39"/>
      <c r="I39" s="39"/>
      <c r="J39" s="39"/>
      <c r="K39" s="39"/>
      <c r="L39" s="39"/>
      <c r="IK39" s="39"/>
      <c r="IL39" s="39"/>
      <c r="IM39" s="39"/>
      <c r="IN39" s="39"/>
      <c r="IO39" s="39"/>
      <c r="IP39" s="39"/>
      <c r="IQ39" s="39"/>
      <c r="IR39" s="39"/>
      <c r="IS39" s="39"/>
    </row>
    <row r="40" spans="1:253" s="40" customFormat="1" ht="21.75" customHeight="1">
      <c r="A40" s="41">
        <v>18050000</v>
      </c>
      <c r="B40" s="42" t="s">
        <v>60</v>
      </c>
      <c r="C40" s="15">
        <f>SUM(C41:C43)</f>
        <v>25692901</v>
      </c>
      <c r="D40" s="15">
        <f>SUM(D41:D43)</f>
        <v>25692901</v>
      </c>
      <c r="E40" s="15">
        <f>SUM(E41:E43)</f>
        <v>0</v>
      </c>
      <c r="F40" s="15">
        <f>SUM(F41:F43)</f>
        <v>0</v>
      </c>
      <c r="G40" s="39"/>
      <c r="H40" s="39"/>
      <c r="I40" s="39"/>
      <c r="J40" s="39"/>
      <c r="K40" s="39"/>
      <c r="L40" s="39"/>
      <c r="IK40" s="39"/>
      <c r="IL40" s="39"/>
      <c r="IM40" s="39"/>
      <c r="IN40" s="39"/>
      <c r="IO40" s="39"/>
      <c r="IP40" s="39"/>
      <c r="IQ40" s="39"/>
      <c r="IR40" s="39"/>
      <c r="IS40" s="39"/>
    </row>
    <row r="41" spans="1:253" s="40" customFormat="1" ht="23.25" customHeight="1">
      <c r="A41" s="21">
        <v>18050300</v>
      </c>
      <c r="B41" s="43" t="s">
        <v>61</v>
      </c>
      <c r="C41" s="22">
        <f>D41+E41</f>
        <v>2004000</v>
      </c>
      <c r="D41" s="22">
        <v>2004000</v>
      </c>
      <c r="E41" s="17"/>
      <c r="F41" s="17"/>
      <c r="G41" s="39"/>
      <c r="H41" s="39"/>
      <c r="I41" s="39"/>
      <c r="J41" s="39"/>
      <c r="K41" s="39"/>
      <c r="L41" s="39"/>
      <c r="IK41" s="39"/>
      <c r="IL41" s="39"/>
      <c r="IM41" s="39"/>
      <c r="IN41" s="39"/>
      <c r="IO41" s="39"/>
      <c r="IP41" s="39"/>
      <c r="IQ41" s="39"/>
      <c r="IR41" s="39"/>
      <c r="IS41" s="39"/>
    </row>
    <row r="42" spans="1:253" s="40" customFormat="1" ht="26.25" customHeight="1">
      <c r="A42" s="21">
        <v>18050400</v>
      </c>
      <c r="B42" s="43" t="s">
        <v>62</v>
      </c>
      <c r="C42" s="22">
        <f>D42+E42</f>
        <v>21188901</v>
      </c>
      <c r="D42" s="22">
        <v>21188901</v>
      </c>
      <c r="E42" s="17"/>
      <c r="F42" s="17"/>
      <c r="G42" s="39"/>
      <c r="H42" s="39"/>
      <c r="I42" s="39"/>
      <c r="J42" s="39"/>
      <c r="K42" s="39"/>
      <c r="L42" s="39"/>
      <c r="IK42" s="39"/>
      <c r="IL42" s="39"/>
      <c r="IM42" s="39"/>
      <c r="IN42" s="39"/>
      <c r="IO42" s="39"/>
      <c r="IP42" s="39"/>
      <c r="IQ42" s="39"/>
      <c r="IR42" s="39"/>
      <c r="IS42" s="39"/>
    </row>
    <row r="43" spans="1:253" s="40" customFormat="1" ht="57" customHeight="1">
      <c r="A43" s="21">
        <v>18050500</v>
      </c>
      <c r="B43" s="44" t="s">
        <v>63</v>
      </c>
      <c r="C43" s="22">
        <f>D43+E43</f>
        <v>2500000</v>
      </c>
      <c r="D43" s="22">
        <v>2500000</v>
      </c>
      <c r="E43" s="17"/>
      <c r="F43" s="17"/>
      <c r="G43" s="39"/>
      <c r="H43" s="39"/>
      <c r="I43" s="39"/>
      <c r="J43" s="39"/>
      <c r="K43" s="39"/>
      <c r="L43" s="39"/>
      <c r="IK43" s="39"/>
      <c r="IL43" s="39"/>
      <c r="IM43" s="39"/>
      <c r="IN43" s="39"/>
      <c r="IO43" s="39"/>
      <c r="IP43" s="39"/>
      <c r="IQ43" s="39"/>
      <c r="IR43" s="39"/>
      <c r="IS43" s="39"/>
    </row>
    <row r="44" spans="1:253" s="40" customFormat="1" ht="21.75" customHeight="1">
      <c r="A44" s="41">
        <v>19000000</v>
      </c>
      <c r="B44" s="42" t="s">
        <v>110</v>
      </c>
      <c r="C44" s="15">
        <f>SUM(C46:C47)</f>
        <v>30000</v>
      </c>
      <c r="D44" s="15">
        <f>SUM(D46:D47)</f>
        <v>0</v>
      </c>
      <c r="E44" s="15">
        <f>SUM(E46:E47)</f>
        <v>30000</v>
      </c>
      <c r="F44" s="15">
        <f>SUM(F46:F47)</f>
        <v>0</v>
      </c>
      <c r="G44" s="39"/>
      <c r="H44" s="39"/>
      <c r="I44" s="39"/>
      <c r="J44" s="39"/>
      <c r="K44" s="39"/>
      <c r="L44" s="39"/>
      <c r="IK44" s="39"/>
      <c r="IL44" s="39"/>
      <c r="IM44" s="39"/>
      <c r="IN44" s="39"/>
      <c r="IO44" s="39"/>
      <c r="IP44" s="39"/>
      <c r="IQ44" s="39"/>
      <c r="IR44" s="39"/>
      <c r="IS44" s="39"/>
    </row>
    <row r="45" spans="1:253" s="40" customFormat="1" ht="21" customHeight="1">
      <c r="A45" s="45">
        <v>19010000</v>
      </c>
      <c r="B45" s="24" t="s">
        <v>111</v>
      </c>
      <c r="C45" s="15">
        <f>C46</f>
        <v>20000</v>
      </c>
      <c r="D45" s="15">
        <f>D46</f>
        <v>0</v>
      </c>
      <c r="E45" s="15">
        <f>E46</f>
        <v>20000</v>
      </c>
      <c r="F45" s="15">
        <f>F46</f>
        <v>0</v>
      </c>
      <c r="G45" s="39"/>
      <c r="H45" s="39"/>
      <c r="I45" s="39"/>
      <c r="J45" s="39"/>
      <c r="K45" s="39"/>
      <c r="L45" s="39"/>
      <c r="IK45" s="39"/>
      <c r="IL45" s="39"/>
      <c r="IM45" s="39"/>
      <c r="IN45" s="39"/>
      <c r="IO45" s="39"/>
      <c r="IP45" s="39"/>
      <c r="IQ45" s="39"/>
      <c r="IR45" s="39"/>
      <c r="IS45" s="39"/>
    </row>
    <row r="46" spans="1:253" s="40" customFormat="1" ht="62.25" customHeight="1">
      <c r="A46" s="21">
        <v>19010100</v>
      </c>
      <c r="B46" s="43" t="s">
        <v>309</v>
      </c>
      <c r="C46" s="22">
        <f>D46+E46</f>
        <v>20000</v>
      </c>
      <c r="D46" s="22"/>
      <c r="E46" s="17">
        <v>20000</v>
      </c>
      <c r="F46" s="17"/>
      <c r="G46" s="39"/>
      <c r="H46" s="39"/>
      <c r="I46" s="39"/>
      <c r="J46" s="39"/>
      <c r="K46" s="39"/>
      <c r="L46" s="39"/>
      <c r="IK46" s="39"/>
      <c r="IL46" s="39"/>
      <c r="IM46" s="39"/>
      <c r="IN46" s="39"/>
      <c r="IO46" s="39"/>
      <c r="IP46" s="39"/>
      <c r="IQ46" s="39"/>
      <c r="IR46" s="39"/>
      <c r="IS46" s="39"/>
    </row>
    <row r="47" spans="1:253" s="40" customFormat="1" ht="45" customHeight="1">
      <c r="A47" s="21">
        <v>19010300</v>
      </c>
      <c r="B47" s="43" t="s">
        <v>112</v>
      </c>
      <c r="C47" s="22">
        <f>D47+E47</f>
        <v>10000</v>
      </c>
      <c r="D47" s="22"/>
      <c r="E47" s="17">
        <v>10000</v>
      </c>
      <c r="F47" s="17"/>
      <c r="G47" s="39"/>
      <c r="H47" s="39"/>
      <c r="I47" s="39"/>
      <c r="J47" s="39"/>
      <c r="K47" s="39"/>
      <c r="L47" s="39"/>
      <c r="IK47" s="39"/>
      <c r="IL47" s="39"/>
      <c r="IM47" s="39"/>
      <c r="IN47" s="39"/>
      <c r="IO47" s="39"/>
      <c r="IP47" s="39"/>
      <c r="IQ47" s="39"/>
      <c r="IR47" s="39"/>
      <c r="IS47" s="39"/>
    </row>
    <row r="48" spans="1:253" s="40" customFormat="1" ht="20.25" customHeight="1">
      <c r="A48" s="18">
        <v>20000000</v>
      </c>
      <c r="B48" s="36" t="s">
        <v>12</v>
      </c>
      <c r="C48" s="27">
        <f>C49+C55+C72+C68</f>
        <v>3752605</v>
      </c>
      <c r="D48" s="27">
        <f>D49+D55+D72+D68</f>
        <v>1661766</v>
      </c>
      <c r="E48" s="27">
        <f>E49+E55+E72+E68</f>
        <v>2090839</v>
      </c>
      <c r="F48" s="27">
        <f>F49+F55+F72+F68</f>
        <v>0</v>
      </c>
      <c r="G48" s="39"/>
      <c r="H48" s="39"/>
      <c r="I48" s="39"/>
      <c r="J48" s="39"/>
      <c r="K48" s="39"/>
      <c r="L48" s="39"/>
      <c r="IK48" s="39"/>
      <c r="IL48" s="39"/>
      <c r="IM48" s="39"/>
      <c r="IN48" s="39"/>
      <c r="IO48" s="39"/>
      <c r="IP48" s="39"/>
      <c r="IQ48" s="39"/>
      <c r="IR48" s="39"/>
      <c r="IS48" s="39"/>
    </row>
    <row r="49" spans="1:253" s="40" customFormat="1" ht="20.25" customHeight="1">
      <c r="A49" s="18">
        <v>21000000</v>
      </c>
      <c r="B49" s="1" t="s">
        <v>152</v>
      </c>
      <c r="C49" s="27">
        <f>C52+C50</f>
        <v>36023</v>
      </c>
      <c r="D49" s="27">
        <f t="shared" ref="D49:F49" si="2">D52+D50</f>
        <v>36023</v>
      </c>
      <c r="E49" s="27">
        <f t="shared" si="2"/>
        <v>0</v>
      </c>
      <c r="F49" s="27">
        <f t="shared" si="2"/>
        <v>0</v>
      </c>
      <c r="G49" s="39"/>
      <c r="H49" s="39"/>
      <c r="I49" s="39"/>
      <c r="J49" s="39"/>
      <c r="K49" s="39"/>
      <c r="L49" s="39"/>
      <c r="IK49" s="39"/>
      <c r="IL49" s="39"/>
      <c r="IM49" s="39"/>
      <c r="IN49" s="39"/>
      <c r="IO49" s="39"/>
      <c r="IP49" s="39"/>
      <c r="IQ49" s="39"/>
      <c r="IR49" s="39"/>
      <c r="IS49" s="39"/>
    </row>
    <row r="50" spans="1:253" s="40" customFormat="1" ht="92.25" customHeight="1">
      <c r="A50" s="45">
        <v>21010000</v>
      </c>
      <c r="B50" s="24" t="s">
        <v>394</v>
      </c>
      <c r="C50" s="15">
        <f>C51</f>
        <v>1123</v>
      </c>
      <c r="D50" s="15">
        <f>D51</f>
        <v>1123</v>
      </c>
      <c r="E50" s="15">
        <f>E51</f>
        <v>0</v>
      </c>
      <c r="F50" s="15">
        <f>F51</f>
        <v>0</v>
      </c>
      <c r="G50" s="39"/>
      <c r="H50" s="39"/>
      <c r="I50" s="39"/>
      <c r="J50" s="39"/>
      <c r="K50" s="39"/>
      <c r="L50" s="39"/>
      <c r="IK50" s="39"/>
      <c r="IL50" s="39"/>
      <c r="IM50" s="39"/>
      <c r="IN50" s="39"/>
      <c r="IO50" s="39"/>
      <c r="IP50" s="39"/>
      <c r="IQ50" s="39"/>
      <c r="IR50" s="39"/>
      <c r="IS50" s="39"/>
    </row>
    <row r="51" spans="1:253" s="40" customFormat="1" ht="37.5" customHeight="1">
      <c r="A51" s="254">
        <v>21010300</v>
      </c>
      <c r="B51" s="16" t="s">
        <v>434</v>
      </c>
      <c r="C51" s="22">
        <f>D51+E51</f>
        <v>1123</v>
      </c>
      <c r="D51" s="17">
        <v>1123</v>
      </c>
      <c r="E51" s="17"/>
      <c r="F51" s="17"/>
      <c r="G51" s="39"/>
      <c r="H51" s="39"/>
      <c r="I51" s="39"/>
      <c r="J51" s="39"/>
      <c r="K51" s="39"/>
      <c r="L51" s="39"/>
      <c r="IK51" s="39"/>
      <c r="IL51" s="39"/>
      <c r="IM51" s="39"/>
      <c r="IN51" s="39"/>
      <c r="IO51" s="39"/>
      <c r="IP51" s="39"/>
      <c r="IQ51" s="39"/>
      <c r="IR51" s="39"/>
      <c r="IS51" s="39"/>
    </row>
    <row r="52" spans="1:253" s="40" customFormat="1" ht="21" customHeight="1">
      <c r="A52" s="45">
        <v>21080000</v>
      </c>
      <c r="B52" s="24" t="s">
        <v>139</v>
      </c>
      <c r="C52" s="15">
        <f>C54+C53</f>
        <v>34900</v>
      </c>
      <c r="D52" s="15">
        <f>D54+D53</f>
        <v>34900</v>
      </c>
      <c r="E52" s="15">
        <f t="shared" ref="E52:F52" si="3">E54+E53</f>
        <v>0</v>
      </c>
      <c r="F52" s="15">
        <f t="shared" si="3"/>
        <v>0</v>
      </c>
      <c r="G52" s="39"/>
      <c r="H52" s="39"/>
      <c r="I52" s="39"/>
      <c r="J52" s="39"/>
      <c r="K52" s="39"/>
      <c r="L52" s="39"/>
      <c r="IK52" s="39"/>
      <c r="IL52" s="39"/>
      <c r="IM52" s="39"/>
      <c r="IN52" s="39"/>
      <c r="IO52" s="39"/>
      <c r="IP52" s="39"/>
      <c r="IQ52" s="39"/>
      <c r="IR52" s="39"/>
      <c r="IS52" s="39"/>
    </row>
    <row r="53" spans="1:253" s="40" customFormat="1" ht="21" customHeight="1">
      <c r="A53" s="46">
        <v>21081100</v>
      </c>
      <c r="B53" s="16" t="s">
        <v>140</v>
      </c>
      <c r="C53" s="22">
        <f>D53+E53</f>
        <v>30000</v>
      </c>
      <c r="D53" s="17">
        <v>30000</v>
      </c>
      <c r="E53" s="17"/>
      <c r="F53" s="17"/>
      <c r="G53" s="39"/>
      <c r="H53" s="39"/>
      <c r="I53" s="39"/>
      <c r="J53" s="39"/>
      <c r="K53" s="39"/>
      <c r="L53" s="39"/>
      <c r="IK53" s="39"/>
      <c r="IL53" s="39"/>
      <c r="IM53" s="39"/>
      <c r="IN53" s="39"/>
      <c r="IO53" s="39"/>
      <c r="IP53" s="39"/>
      <c r="IQ53" s="39"/>
      <c r="IR53" s="39"/>
      <c r="IS53" s="39"/>
    </row>
    <row r="54" spans="1:253" s="40" customFormat="1" ht="60.75" customHeight="1">
      <c r="A54" s="46">
        <v>21081500</v>
      </c>
      <c r="B54" s="16" t="s">
        <v>436</v>
      </c>
      <c r="C54" s="22">
        <f>D54+E54</f>
        <v>4900</v>
      </c>
      <c r="D54" s="17">
        <v>4900</v>
      </c>
      <c r="E54" s="17"/>
      <c r="F54" s="17"/>
      <c r="G54" s="39"/>
      <c r="H54" s="39"/>
      <c r="I54" s="39"/>
      <c r="J54" s="39"/>
      <c r="K54" s="39"/>
      <c r="L54" s="39"/>
      <c r="IK54" s="39"/>
      <c r="IL54" s="39"/>
      <c r="IM54" s="39"/>
      <c r="IN54" s="39"/>
      <c r="IO54" s="39"/>
      <c r="IP54" s="39"/>
      <c r="IQ54" s="39"/>
      <c r="IR54" s="39"/>
      <c r="IS54" s="39"/>
    </row>
    <row r="55" spans="1:253" s="40" customFormat="1" ht="39" customHeight="1">
      <c r="A55" s="18">
        <v>22000000</v>
      </c>
      <c r="B55" s="38" t="s">
        <v>13</v>
      </c>
      <c r="C55" s="27">
        <f>C56+C63+C61+C67</f>
        <v>1141842</v>
      </c>
      <c r="D55" s="27">
        <f>D56+D63+D61+D67</f>
        <v>1141842</v>
      </c>
      <c r="E55" s="27">
        <f>E56+E63+E61+E67</f>
        <v>0</v>
      </c>
      <c r="F55" s="27">
        <f>F56+F63+F61+F67</f>
        <v>0</v>
      </c>
      <c r="G55" s="39"/>
      <c r="H55" s="39"/>
      <c r="I55" s="39"/>
      <c r="J55" s="39"/>
      <c r="K55" s="39"/>
      <c r="L55" s="39"/>
      <c r="IK55" s="39"/>
      <c r="IL55" s="39"/>
      <c r="IM55" s="39"/>
      <c r="IN55" s="39"/>
      <c r="IO55" s="39"/>
      <c r="IP55" s="39"/>
      <c r="IQ55" s="39"/>
      <c r="IR55" s="39"/>
      <c r="IS55" s="39"/>
    </row>
    <row r="56" spans="1:253" s="40" customFormat="1" ht="21" customHeight="1">
      <c r="A56" s="45">
        <v>22010000</v>
      </c>
      <c r="B56" s="24" t="s">
        <v>45</v>
      </c>
      <c r="C56" s="15">
        <f>SUM(C57:C60)</f>
        <v>928206</v>
      </c>
      <c r="D56" s="15">
        <f t="shared" ref="D56:F56" si="4">SUM(D57:D60)</f>
        <v>928206</v>
      </c>
      <c r="E56" s="15">
        <f t="shared" si="4"/>
        <v>0</v>
      </c>
      <c r="F56" s="15">
        <f t="shared" si="4"/>
        <v>0</v>
      </c>
      <c r="G56" s="39"/>
      <c r="H56" s="39"/>
      <c r="I56" s="39"/>
      <c r="J56" s="39"/>
      <c r="K56" s="39"/>
      <c r="L56" s="39"/>
      <c r="IK56" s="39"/>
      <c r="IL56" s="39"/>
      <c r="IM56" s="39"/>
      <c r="IN56" s="39"/>
      <c r="IO56" s="39"/>
      <c r="IP56" s="39"/>
      <c r="IQ56" s="39"/>
      <c r="IR56" s="39"/>
      <c r="IS56" s="39"/>
    </row>
    <row r="57" spans="1:253" s="40" customFormat="1" ht="40.5" customHeight="1">
      <c r="A57" s="254">
        <v>22010300</v>
      </c>
      <c r="B57" s="16" t="s">
        <v>435</v>
      </c>
      <c r="C57" s="22">
        <f>D57+E57</f>
        <v>28040</v>
      </c>
      <c r="D57" s="17">
        <v>28040</v>
      </c>
      <c r="E57" s="15"/>
      <c r="F57" s="15"/>
      <c r="G57" s="39"/>
      <c r="H57" s="39"/>
      <c r="I57" s="39"/>
      <c r="J57" s="39"/>
      <c r="K57" s="39"/>
      <c r="L57" s="39"/>
      <c r="IK57" s="39"/>
      <c r="IL57" s="39"/>
      <c r="IM57" s="39"/>
      <c r="IN57" s="39"/>
      <c r="IO57" s="39"/>
      <c r="IP57" s="39"/>
      <c r="IQ57" s="39"/>
      <c r="IR57" s="39"/>
      <c r="IS57" s="39"/>
    </row>
    <row r="58" spans="1:253" s="40" customFormat="1" ht="21" customHeight="1">
      <c r="A58" s="46">
        <v>22012500</v>
      </c>
      <c r="B58" s="16" t="s">
        <v>64</v>
      </c>
      <c r="C58" s="22">
        <f>D58+E58</f>
        <v>650000</v>
      </c>
      <c r="D58" s="17">
        <v>650000</v>
      </c>
      <c r="E58" s="17"/>
      <c r="F58" s="17"/>
      <c r="G58" s="39"/>
      <c r="H58" s="39"/>
      <c r="I58" s="39"/>
      <c r="J58" s="39"/>
      <c r="K58" s="39"/>
      <c r="L58" s="39"/>
      <c r="IK58" s="39"/>
      <c r="IL58" s="39"/>
      <c r="IM58" s="39"/>
      <c r="IN58" s="39"/>
      <c r="IO58" s="39"/>
      <c r="IP58" s="39"/>
      <c r="IQ58" s="39"/>
      <c r="IR58" s="39"/>
      <c r="IS58" s="39"/>
    </row>
    <row r="59" spans="1:253" s="40" customFormat="1" ht="32.25" customHeight="1">
      <c r="A59" s="46">
        <v>22012600</v>
      </c>
      <c r="B59" s="16" t="s">
        <v>179</v>
      </c>
      <c r="C59" s="22">
        <f>D59+E59</f>
        <v>250000</v>
      </c>
      <c r="D59" s="17">
        <v>250000</v>
      </c>
      <c r="E59" s="17"/>
      <c r="F59" s="17"/>
      <c r="G59" s="39"/>
      <c r="H59" s="39"/>
      <c r="I59" s="39"/>
      <c r="J59" s="39"/>
      <c r="K59" s="39"/>
      <c r="L59" s="39"/>
      <c r="IK59" s="39"/>
      <c r="IL59" s="39"/>
      <c r="IM59" s="39"/>
      <c r="IN59" s="39"/>
      <c r="IO59" s="39"/>
      <c r="IP59" s="39"/>
      <c r="IQ59" s="39"/>
      <c r="IR59" s="39"/>
      <c r="IS59" s="39"/>
    </row>
    <row r="60" spans="1:253" s="40" customFormat="1" ht="81" customHeight="1">
      <c r="A60" s="46">
        <v>22012900</v>
      </c>
      <c r="B60" s="16" t="s">
        <v>395</v>
      </c>
      <c r="C60" s="22">
        <f>D60+E60</f>
        <v>166</v>
      </c>
      <c r="D60" s="17">
        <v>166</v>
      </c>
      <c r="E60" s="17"/>
      <c r="F60" s="17"/>
      <c r="G60" s="39"/>
      <c r="H60" s="39"/>
      <c r="I60" s="39"/>
      <c r="J60" s="39"/>
      <c r="K60" s="39"/>
      <c r="L60" s="39"/>
      <c r="IK60" s="39"/>
      <c r="IL60" s="39"/>
      <c r="IM60" s="39"/>
      <c r="IN60" s="39"/>
      <c r="IO60" s="39"/>
      <c r="IP60" s="39"/>
      <c r="IQ60" s="39"/>
      <c r="IR60" s="39"/>
      <c r="IS60" s="39"/>
    </row>
    <row r="61" spans="1:253" s="40" customFormat="1" ht="36" customHeight="1">
      <c r="A61" s="45">
        <v>22080000</v>
      </c>
      <c r="B61" s="23" t="s">
        <v>135</v>
      </c>
      <c r="C61" s="15">
        <f>C62</f>
        <v>201000</v>
      </c>
      <c r="D61" s="15">
        <f>D62</f>
        <v>201000</v>
      </c>
      <c r="E61" s="15">
        <f>E62</f>
        <v>0</v>
      </c>
      <c r="F61" s="15">
        <f>F62</f>
        <v>0</v>
      </c>
      <c r="G61" s="39"/>
      <c r="H61" s="39"/>
      <c r="I61" s="39"/>
      <c r="J61" s="39"/>
      <c r="K61" s="39"/>
      <c r="L61" s="39"/>
      <c r="IK61" s="39"/>
      <c r="IL61" s="39"/>
      <c r="IM61" s="39"/>
      <c r="IN61" s="39"/>
      <c r="IO61" s="39"/>
      <c r="IP61" s="39"/>
      <c r="IQ61" s="39"/>
      <c r="IR61" s="39"/>
      <c r="IS61" s="39"/>
    </row>
    <row r="62" spans="1:253" s="40" customFormat="1" ht="32.25" customHeight="1">
      <c r="A62" s="46">
        <v>22080400</v>
      </c>
      <c r="B62" s="242" t="s">
        <v>337</v>
      </c>
      <c r="C62" s="22">
        <f>D62+E62</f>
        <v>201000</v>
      </c>
      <c r="D62" s="17">
        <v>201000</v>
      </c>
      <c r="E62" s="17"/>
      <c r="F62" s="17"/>
      <c r="G62" s="39"/>
      <c r="H62" s="39"/>
      <c r="I62" s="39"/>
      <c r="J62" s="39"/>
      <c r="K62" s="39"/>
      <c r="L62" s="39"/>
      <c r="IK62" s="39"/>
      <c r="IL62" s="39"/>
      <c r="IM62" s="39"/>
      <c r="IN62" s="39"/>
      <c r="IO62" s="39"/>
      <c r="IP62" s="39"/>
      <c r="IQ62" s="39"/>
      <c r="IR62" s="39"/>
      <c r="IS62" s="39"/>
    </row>
    <row r="63" spans="1:253" s="40" customFormat="1" ht="20.25" customHeight="1">
      <c r="A63" s="45">
        <v>22090000</v>
      </c>
      <c r="B63" s="24" t="s">
        <v>65</v>
      </c>
      <c r="C63" s="15">
        <f>C65+C66+C64</f>
        <v>8636</v>
      </c>
      <c r="D63" s="15">
        <f t="shared" ref="D63:F63" si="5">D65+D66+D64</f>
        <v>8636</v>
      </c>
      <c r="E63" s="15">
        <f t="shared" si="5"/>
        <v>0</v>
      </c>
      <c r="F63" s="15">
        <f t="shared" si="5"/>
        <v>0</v>
      </c>
      <c r="G63" s="39"/>
      <c r="H63" s="39"/>
      <c r="I63" s="39"/>
      <c r="J63" s="39"/>
      <c r="K63" s="39"/>
      <c r="L63" s="39"/>
      <c r="IK63" s="39"/>
      <c r="IL63" s="39"/>
      <c r="IM63" s="39"/>
      <c r="IN63" s="39"/>
      <c r="IO63" s="39"/>
      <c r="IP63" s="39"/>
      <c r="IQ63" s="39"/>
      <c r="IR63" s="39"/>
      <c r="IS63" s="39"/>
    </row>
    <row r="64" spans="1:253" s="40" customFormat="1" ht="48.75" customHeight="1">
      <c r="A64" s="46">
        <v>22090100</v>
      </c>
      <c r="B64" s="16" t="s">
        <v>396</v>
      </c>
      <c r="C64" s="22">
        <f>D64+E64</f>
        <v>636</v>
      </c>
      <c r="D64" s="22">
        <v>636</v>
      </c>
      <c r="E64" s="22"/>
      <c r="F64" s="22"/>
      <c r="G64" s="39"/>
      <c r="H64" s="39"/>
      <c r="I64" s="39"/>
      <c r="J64" s="39"/>
      <c r="K64" s="39"/>
      <c r="L64" s="39"/>
      <c r="IK64" s="39"/>
      <c r="IL64" s="39"/>
      <c r="IM64" s="39"/>
      <c r="IN64" s="39"/>
      <c r="IO64" s="39"/>
      <c r="IP64" s="39"/>
      <c r="IQ64" s="39"/>
      <c r="IR64" s="39"/>
      <c r="IS64" s="39"/>
    </row>
    <row r="65" spans="1:253" s="40" customFormat="1" ht="21" customHeight="1">
      <c r="A65" s="46">
        <v>22090200</v>
      </c>
      <c r="B65" s="16" t="s">
        <v>66</v>
      </c>
      <c r="C65" s="22">
        <f>D65+E65</f>
        <v>2000</v>
      </c>
      <c r="D65" s="17">
        <v>2000</v>
      </c>
      <c r="E65" s="17"/>
      <c r="F65" s="17"/>
      <c r="G65" s="39"/>
      <c r="H65" s="39"/>
      <c r="I65" s="39"/>
      <c r="J65" s="39"/>
      <c r="K65" s="39"/>
      <c r="L65" s="39"/>
      <c r="IK65" s="39"/>
      <c r="IL65" s="39"/>
      <c r="IM65" s="39"/>
      <c r="IN65" s="39"/>
      <c r="IO65" s="39"/>
      <c r="IP65" s="39"/>
      <c r="IQ65" s="39"/>
      <c r="IR65" s="39"/>
      <c r="IS65" s="39"/>
    </row>
    <row r="66" spans="1:253" s="40" customFormat="1" ht="40.5" customHeight="1">
      <c r="A66" s="46">
        <v>22090400</v>
      </c>
      <c r="B66" s="16" t="s">
        <v>67</v>
      </c>
      <c r="C66" s="22">
        <f>D66+E66</f>
        <v>6000</v>
      </c>
      <c r="D66" s="17">
        <v>6000</v>
      </c>
      <c r="E66" s="17"/>
      <c r="F66" s="17"/>
      <c r="G66" s="39"/>
      <c r="H66" s="39"/>
      <c r="I66" s="39"/>
      <c r="J66" s="39"/>
      <c r="K66" s="39"/>
      <c r="L66" s="39"/>
      <c r="IK66" s="39"/>
      <c r="IL66" s="39"/>
      <c r="IM66" s="39"/>
      <c r="IN66" s="39"/>
      <c r="IO66" s="39"/>
      <c r="IP66" s="39"/>
      <c r="IQ66" s="39"/>
      <c r="IR66" s="39"/>
      <c r="IS66" s="39"/>
    </row>
    <row r="67" spans="1:253" s="40" customFormat="1" ht="78.75">
      <c r="A67" s="25">
        <v>22130000</v>
      </c>
      <c r="B67" s="26" t="s">
        <v>141</v>
      </c>
      <c r="C67" s="27">
        <f>D67+E67</f>
        <v>4000</v>
      </c>
      <c r="D67" s="28">
        <v>4000</v>
      </c>
      <c r="E67" s="28"/>
      <c r="F67" s="28"/>
      <c r="G67" s="39"/>
      <c r="H67" s="39"/>
      <c r="I67" s="39"/>
      <c r="J67" s="39"/>
      <c r="K67" s="39"/>
      <c r="L67" s="39"/>
      <c r="IK67" s="39"/>
      <c r="IL67" s="39"/>
      <c r="IM67" s="39"/>
      <c r="IN67" s="39"/>
      <c r="IO67" s="39"/>
      <c r="IP67" s="39"/>
      <c r="IQ67" s="39"/>
      <c r="IR67" s="39"/>
      <c r="IS67" s="39"/>
    </row>
    <row r="68" spans="1:253" s="40" customFormat="1" ht="21.75" customHeight="1">
      <c r="A68" s="41">
        <v>24000000</v>
      </c>
      <c r="B68" s="42" t="s">
        <v>113</v>
      </c>
      <c r="C68" s="15">
        <f>C69</f>
        <v>503901</v>
      </c>
      <c r="D68" s="15">
        <f>D69</f>
        <v>483901</v>
      </c>
      <c r="E68" s="15">
        <f>E69</f>
        <v>20000</v>
      </c>
      <c r="F68" s="15">
        <f>F69</f>
        <v>0</v>
      </c>
      <c r="G68" s="39"/>
      <c r="H68" s="39"/>
      <c r="I68" s="39"/>
      <c r="J68" s="39"/>
      <c r="K68" s="39"/>
      <c r="L68" s="39"/>
      <c r="IK68" s="39"/>
      <c r="IL68" s="39"/>
      <c r="IM68" s="39"/>
      <c r="IN68" s="39"/>
      <c r="IO68" s="39"/>
      <c r="IP68" s="39"/>
      <c r="IQ68" s="39"/>
      <c r="IR68" s="39"/>
      <c r="IS68" s="39"/>
    </row>
    <row r="69" spans="1:253" s="40" customFormat="1" ht="21" customHeight="1">
      <c r="A69" s="45">
        <v>24060000</v>
      </c>
      <c r="B69" s="24" t="s">
        <v>114</v>
      </c>
      <c r="C69" s="15">
        <f>C70+C71</f>
        <v>503901</v>
      </c>
      <c r="D69" s="15">
        <f>D70+D71</f>
        <v>483901</v>
      </c>
      <c r="E69" s="15">
        <f>E70+E71</f>
        <v>20000</v>
      </c>
      <c r="F69" s="15">
        <f>F70+F71</f>
        <v>0</v>
      </c>
      <c r="G69" s="39"/>
      <c r="H69" s="39"/>
      <c r="I69" s="39"/>
      <c r="J69" s="39"/>
      <c r="K69" s="39"/>
      <c r="L69" s="39"/>
      <c r="IK69" s="39"/>
      <c r="IL69" s="39"/>
      <c r="IM69" s="39"/>
      <c r="IN69" s="39"/>
      <c r="IO69" s="39"/>
      <c r="IP69" s="39"/>
      <c r="IQ69" s="39"/>
      <c r="IR69" s="39"/>
      <c r="IS69" s="39"/>
    </row>
    <row r="70" spans="1:253" s="40" customFormat="1" ht="24.75" customHeight="1">
      <c r="A70" s="21">
        <v>24060300</v>
      </c>
      <c r="B70" s="43" t="s">
        <v>114</v>
      </c>
      <c r="C70" s="22">
        <f t="shared" ref="C70:C75" si="6">D70+E70</f>
        <v>483901</v>
      </c>
      <c r="D70" s="22">
        <v>483901</v>
      </c>
      <c r="E70" s="17"/>
      <c r="F70" s="17"/>
      <c r="G70" s="39"/>
      <c r="H70" s="39"/>
      <c r="I70" s="39"/>
      <c r="J70" s="39"/>
      <c r="K70" s="39"/>
      <c r="L70" s="39"/>
      <c r="IK70" s="39"/>
      <c r="IL70" s="39"/>
      <c r="IM70" s="39"/>
      <c r="IN70" s="39"/>
      <c r="IO70" s="39"/>
      <c r="IP70" s="39"/>
      <c r="IQ70" s="39"/>
      <c r="IR70" s="39"/>
      <c r="IS70" s="39"/>
    </row>
    <row r="71" spans="1:253" s="40" customFormat="1" ht="51.75" customHeight="1">
      <c r="A71" s="21">
        <v>24062100</v>
      </c>
      <c r="B71" s="43" t="s">
        <v>115</v>
      </c>
      <c r="C71" s="22">
        <f t="shared" si="6"/>
        <v>20000</v>
      </c>
      <c r="D71" s="22"/>
      <c r="E71" s="17">
        <v>20000</v>
      </c>
      <c r="F71" s="17"/>
      <c r="G71" s="39"/>
      <c r="H71" s="39"/>
      <c r="I71" s="39"/>
      <c r="J71" s="39"/>
      <c r="K71" s="39"/>
      <c r="L71" s="39"/>
      <c r="IK71" s="39"/>
      <c r="IL71" s="39"/>
      <c r="IM71" s="39"/>
      <c r="IN71" s="39"/>
      <c r="IO71" s="39"/>
      <c r="IP71" s="39"/>
      <c r="IQ71" s="39"/>
      <c r="IR71" s="39"/>
      <c r="IS71" s="39"/>
    </row>
    <row r="72" spans="1:253" s="40" customFormat="1" ht="20.25" customHeight="1">
      <c r="A72" s="18">
        <v>25000000</v>
      </c>
      <c r="B72" s="38" t="s">
        <v>29</v>
      </c>
      <c r="C72" s="27">
        <f t="shared" si="6"/>
        <v>2070839</v>
      </c>
      <c r="D72" s="27"/>
      <c r="E72" s="27">
        <f>E73</f>
        <v>2070839</v>
      </c>
      <c r="F72" s="22"/>
      <c r="G72" s="39"/>
      <c r="H72" s="39"/>
      <c r="I72" s="39"/>
      <c r="J72" s="39"/>
      <c r="K72" s="39"/>
      <c r="L72" s="39"/>
      <c r="IK72" s="39"/>
      <c r="IL72" s="39"/>
      <c r="IM72" s="39"/>
      <c r="IN72" s="39"/>
      <c r="IO72" s="39"/>
      <c r="IP72" s="39"/>
      <c r="IQ72" s="39"/>
      <c r="IR72" s="39"/>
      <c r="IS72" s="39"/>
    </row>
    <row r="73" spans="1:253" s="40" customFormat="1" ht="36.75" customHeight="1">
      <c r="A73" s="45">
        <v>25010000</v>
      </c>
      <c r="B73" s="24" t="s">
        <v>26</v>
      </c>
      <c r="C73" s="15">
        <f t="shared" si="6"/>
        <v>2070839</v>
      </c>
      <c r="D73" s="15"/>
      <c r="E73" s="15">
        <f>E74+E75</f>
        <v>2070839</v>
      </c>
      <c r="F73" s="22"/>
      <c r="G73" s="39"/>
      <c r="H73" s="39"/>
      <c r="I73" s="39"/>
      <c r="J73" s="39"/>
      <c r="K73" s="39"/>
      <c r="L73" s="39"/>
      <c r="IK73" s="39"/>
      <c r="IL73" s="39"/>
      <c r="IM73" s="39"/>
      <c r="IN73" s="39"/>
      <c r="IO73" s="39"/>
      <c r="IP73" s="39"/>
      <c r="IQ73" s="39"/>
      <c r="IR73" s="39"/>
      <c r="IS73" s="39"/>
    </row>
    <row r="74" spans="1:253" s="40" customFormat="1" ht="36.75" customHeight="1">
      <c r="A74" s="46">
        <v>25010100</v>
      </c>
      <c r="B74" s="16" t="s">
        <v>27</v>
      </c>
      <c r="C74" s="22">
        <f t="shared" si="6"/>
        <v>1869839</v>
      </c>
      <c r="D74" s="22"/>
      <c r="E74" s="22">
        <v>1869839</v>
      </c>
      <c r="F74" s="22"/>
      <c r="G74" s="39"/>
      <c r="H74" s="39"/>
      <c r="I74" s="39"/>
      <c r="J74" s="39"/>
      <c r="K74" s="39"/>
      <c r="L74" s="39"/>
      <c r="IK74" s="39"/>
      <c r="IL74" s="39"/>
      <c r="IM74" s="39"/>
      <c r="IN74" s="39"/>
      <c r="IO74" s="39"/>
      <c r="IP74" s="39"/>
      <c r="IQ74" s="39"/>
      <c r="IR74" s="39"/>
      <c r="IS74" s="39"/>
    </row>
    <row r="75" spans="1:253" s="40" customFormat="1" ht="47.25">
      <c r="A75" s="46">
        <v>25010300</v>
      </c>
      <c r="B75" s="16" t="s">
        <v>177</v>
      </c>
      <c r="C75" s="22">
        <f t="shared" si="6"/>
        <v>201000</v>
      </c>
      <c r="D75" s="22"/>
      <c r="E75" s="22">
        <v>201000</v>
      </c>
      <c r="F75" s="22"/>
      <c r="G75" s="39"/>
      <c r="H75" s="39"/>
      <c r="I75" s="39"/>
      <c r="J75" s="39"/>
      <c r="K75" s="39"/>
      <c r="L75" s="39"/>
      <c r="IK75" s="39"/>
      <c r="IL75" s="39"/>
      <c r="IM75" s="39"/>
      <c r="IN75" s="39"/>
      <c r="IO75" s="39"/>
      <c r="IP75" s="39"/>
      <c r="IQ75" s="39"/>
      <c r="IR75" s="39"/>
      <c r="IS75" s="39"/>
    </row>
    <row r="76" spans="1:253" s="40" customFormat="1" ht="20.25" customHeight="1">
      <c r="A76" s="241">
        <v>30000000</v>
      </c>
      <c r="B76" s="36" t="s">
        <v>338</v>
      </c>
      <c r="C76" s="27">
        <f>C77</f>
        <v>88568</v>
      </c>
      <c r="D76" s="27">
        <f>D77</f>
        <v>0</v>
      </c>
      <c r="E76" s="27">
        <f>E77</f>
        <v>88568</v>
      </c>
      <c r="F76" s="27">
        <f>F77</f>
        <v>88568</v>
      </c>
      <c r="G76" s="39"/>
      <c r="H76" s="39"/>
      <c r="I76" s="39"/>
      <c r="J76" s="39"/>
      <c r="K76" s="39"/>
      <c r="L76" s="39"/>
      <c r="IK76" s="39"/>
      <c r="IL76" s="39"/>
      <c r="IM76" s="39"/>
      <c r="IN76" s="39"/>
      <c r="IO76" s="39"/>
      <c r="IP76" s="39"/>
      <c r="IQ76" s="39"/>
      <c r="IR76" s="39"/>
      <c r="IS76" s="39"/>
    </row>
    <row r="77" spans="1:253" s="40" customFormat="1" ht="20.25" customHeight="1">
      <c r="A77" s="241">
        <v>33000000</v>
      </c>
      <c r="B77" s="243" t="s">
        <v>339</v>
      </c>
      <c r="C77" s="27">
        <f>C78</f>
        <v>88568</v>
      </c>
      <c r="D77" s="27">
        <f t="shared" ref="D77:F78" si="7">D78</f>
        <v>0</v>
      </c>
      <c r="E77" s="27">
        <f t="shared" si="7"/>
        <v>88568</v>
      </c>
      <c r="F77" s="27">
        <f t="shared" si="7"/>
        <v>88568</v>
      </c>
      <c r="G77" s="39"/>
      <c r="H77" s="39"/>
      <c r="I77" s="39"/>
      <c r="J77" s="39"/>
      <c r="K77" s="39"/>
      <c r="L77" s="39"/>
      <c r="IK77" s="39"/>
      <c r="IL77" s="39"/>
      <c r="IM77" s="39"/>
      <c r="IN77" s="39"/>
      <c r="IO77" s="39"/>
      <c r="IP77" s="39"/>
      <c r="IQ77" s="39"/>
      <c r="IR77" s="39"/>
      <c r="IS77" s="39"/>
    </row>
    <row r="78" spans="1:253" s="40" customFormat="1" ht="21" customHeight="1">
      <c r="A78" s="41">
        <v>33010000</v>
      </c>
      <c r="B78" s="244" t="s">
        <v>340</v>
      </c>
      <c r="C78" s="15">
        <f>C79</f>
        <v>88568</v>
      </c>
      <c r="D78" s="15">
        <f t="shared" si="7"/>
        <v>0</v>
      </c>
      <c r="E78" s="15">
        <f t="shared" si="7"/>
        <v>88568</v>
      </c>
      <c r="F78" s="15">
        <f t="shared" si="7"/>
        <v>88568</v>
      </c>
      <c r="G78" s="39"/>
      <c r="H78" s="39"/>
      <c r="I78" s="39"/>
      <c r="J78" s="39"/>
      <c r="K78" s="39"/>
      <c r="L78" s="39"/>
      <c r="IK78" s="39"/>
      <c r="IL78" s="39"/>
      <c r="IM78" s="39"/>
      <c r="IN78" s="39"/>
      <c r="IO78" s="39"/>
      <c r="IP78" s="39"/>
      <c r="IQ78" s="39"/>
      <c r="IR78" s="39"/>
      <c r="IS78" s="39"/>
    </row>
    <row r="79" spans="1:253" s="40" customFormat="1" ht="71.25" customHeight="1">
      <c r="A79" s="21">
        <v>33010100</v>
      </c>
      <c r="B79" s="245" t="s">
        <v>341</v>
      </c>
      <c r="C79" s="22">
        <f>D79+E79</f>
        <v>88568</v>
      </c>
      <c r="D79" s="22"/>
      <c r="E79" s="17">
        <v>88568</v>
      </c>
      <c r="F79" s="17">
        <v>88568</v>
      </c>
      <c r="G79" s="39"/>
      <c r="H79" s="39"/>
      <c r="I79" s="39"/>
      <c r="J79" s="39"/>
      <c r="K79" s="39"/>
      <c r="L79" s="39"/>
      <c r="IK79" s="39"/>
      <c r="IL79" s="39"/>
      <c r="IM79" s="39"/>
      <c r="IN79" s="39"/>
      <c r="IO79" s="39"/>
      <c r="IP79" s="39"/>
      <c r="IQ79" s="39"/>
      <c r="IR79" s="39"/>
      <c r="IS79" s="39"/>
    </row>
    <row r="80" spans="1:253" s="40" customFormat="1">
      <c r="A80" s="18">
        <v>40000000</v>
      </c>
      <c r="B80" s="36" t="s">
        <v>9</v>
      </c>
      <c r="C80" s="288">
        <f t="shared" ref="C80:C94" si="8">D80+E80</f>
        <v>120580743.90000001</v>
      </c>
      <c r="D80" s="289">
        <f>D81+D84</f>
        <v>117449700.90000001</v>
      </c>
      <c r="E80" s="289">
        <f>E81</f>
        <v>3131043</v>
      </c>
      <c r="F80" s="289">
        <f>F81</f>
        <v>1000000</v>
      </c>
      <c r="G80" s="39"/>
      <c r="H80" s="39"/>
      <c r="I80" s="39"/>
      <c r="J80" s="39"/>
      <c r="K80" s="39"/>
      <c r="L80" s="39"/>
      <c r="IK80" s="39"/>
      <c r="IL80" s="39"/>
      <c r="IM80" s="39"/>
      <c r="IN80" s="39"/>
      <c r="IO80" s="39"/>
      <c r="IP80" s="39"/>
      <c r="IQ80" s="39"/>
      <c r="IR80" s="39"/>
      <c r="IS80" s="39"/>
    </row>
    <row r="81" spans="1:253" s="40" customFormat="1" ht="20.25" customHeight="1">
      <c r="A81" s="18">
        <v>41000000</v>
      </c>
      <c r="B81" s="47" t="s">
        <v>23</v>
      </c>
      <c r="C81" s="288">
        <f t="shared" si="8"/>
        <v>33680343.899999999</v>
      </c>
      <c r="D81" s="289">
        <f>D82+D87</f>
        <v>30549300.899999999</v>
      </c>
      <c r="E81" s="289">
        <f>E82+E87</f>
        <v>3131043</v>
      </c>
      <c r="F81" s="289">
        <f>F82+F87</f>
        <v>1000000</v>
      </c>
      <c r="G81" s="39"/>
      <c r="H81" s="39"/>
      <c r="I81" s="39"/>
      <c r="J81" s="39"/>
      <c r="K81" s="39"/>
      <c r="L81" s="39"/>
      <c r="IK81" s="39"/>
      <c r="IL81" s="39"/>
      <c r="IM81" s="39"/>
      <c r="IN81" s="39"/>
      <c r="IO81" s="39"/>
      <c r="IP81" s="39"/>
      <c r="IQ81" s="39"/>
      <c r="IR81" s="39"/>
      <c r="IS81" s="39"/>
    </row>
    <row r="82" spans="1:253" s="40" customFormat="1" ht="20.25" customHeight="1">
      <c r="A82" s="41">
        <v>41020000</v>
      </c>
      <c r="B82" s="42" t="s">
        <v>124</v>
      </c>
      <c r="C82" s="15">
        <f t="shared" si="8"/>
        <v>22762200</v>
      </c>
      <c r="D82" s="15">
        <f>D83</f>
        <v>22762200</v>
      </c>
      <c r="E82" s="15">
        <f>E83</f>
        <v>0</v>
      </c>
      <c r="F82" s="15">
        <f>F83</f>
        <v>0</v>
      </c>
      <c r="G82" s="39"/>
      <c r="H82" s="39"/>
      <c r="I82" s="39"/>
      <c r="J82" s="39"/>
      <c r="K82" s="39"/>
      <c r="L82" s="39"/>
      <c r="IK82" s="39"/>
      <c r="IL82" s="39"/>
      <c r="IM82" s="39"/>
      <c r="IN82" s="39"/>
      <c r="IO82" s="39"/>
      <c r="IP82" s="39"/>
      <c r="IQ82" s="39"/>
      <c r="IR82" s="39"/>
      <c r="IS82" s="39"/>
    </row>
    <row r="83" spans="1:253" s="40" customFormat="1" ht="20.25" customHeight="1">
      <c r="A83" s="21">
        <v>41020100</v>
      </c>
      <c r="B83" s="44" t="s">
        <v>30</v>
      </c>
      <c r="C83" s="22">
        <f t="shared" si="8"/>
        <v>22762200</v>
      </c>
      <c r="D83" s="22">
        <v>22762200</v>
      </c>
      <c r="E83" s="22"/>
      <c r="F83" s="22"/>
      <c r="G83" s="39"/>
      <c r="H83" s="39"/>
      <c r="I83" s="39"/>
      <c r="J83" s="39"/>
      <c r="K83" s="39"/>
      <c r="L83" s="39"/>
      <c r="IK83" s="39"/>
      <c r="IL83" s="39"/>
      <c r="IM83" s="39"/>
      <c r="IN83" s="39"/>
      <c r="IO83" s="39"/>
      <c r="IP83" s="39"/>
      <c r="IQ83" s="39"/>
      <c r="IR83" s="39"/>
      <c r="IS83" s="39"/>
    </row>
    <row r="84" spans="1:253" s="40" customFormat="1" ht="20.25" customHeight="1">
      <c r="A84" s="18">
        <v>41030000</v>
      </c>
      <c r="B84" s="42" t="s">
        <v>301</v>
      </c>
      <c r="C84" s="15">
        <f t="shared" si="8"/>
        <v>86900400</v>
      </c>
      <c r="D84" s="15">
        <f>SUM(D85:D86)</f>
        <v>86900400</v>
      </c>
      <c r="E84" s="15">
        <f t="shared" ref="E84:F84" si="9">SUM(E85:E86)</f>
        <v>0</v>
      </c>
      <c r="F84" s="15">
        <f t="shared" si="9"/>
        <v>0</v>
      </c>
      <c r="G84" s="39"/>
      <c r="H84" s="39"/>
      <c r="I84" s="39"/>
      <c r="J84" s="39"/>
      <c r="K84" s="39"/>
      <c r="L84" s="39"/>
      <c r="IK84" s="39"/>
      <c r="IL84" s="39"/>
      <c r="IM84" s="39"/>
      <c r="IN84" s="39"/>
      <c r="IO84" s="39"/>
      <c r="IP84" s="39"/>
      <c r="IQ84" s="39"/>
      <c r="IR84" s="39"/>
      <c r="IS84" s="39"/>
    </row>
    <row r="85" spans="1:253" s="40" customFormat="1" ht="41.25" customHeight="1">
      <c r="A85" s="21">
        <v>41033300</v>
      </c>
      <c r="B85" s="44" t="s">
        <v>440</v>
      </c>
      <c r="C85" s="22">
        <f t="shared" si="8"/>
        <v>1460400</v>
      </c>
      <c r="D85" s="15">
        <v>1460400</v>
      </c>
      <c r="E85" s="15"/>
      <c r="F85" s="15"/>
      <c r="G85" s="39"/>
      <c r="H85" s="39"/>
      <c r="I85" s="39"/>
      <c r="J85" s="39"/>
      <c r="K85" s="39"/>
      <c r="L85" s="39"/>
      <c r="IK85" s="39"/>
      <c r="IL85" s="39"/>
      <c r="IM85" s="39"/>
      <c r="IN85" s="39"/>
      <c r="IO85" s="39"/>
      <c r="IP85" s="39"/>
      <c r="IQ85" s="39"/>
      <c r="IR85" s="39"/>
      <c r="IS85" s="39"/>
    </row>
    <row r="86" spans="1:253" s="40" customFormat="1" ht="20.25" customHeight="1">
      <c r="A86" s="21">
        <v>41033900</v>
      </c>
      <c r="B86" s="189" t="s">
        <v>302</v>
      </c>
      <c r="C86" s="22">
        <f t="shared" si="8"/>
        <v>85440000</v>
      </c>
      <c r="D86" s="22">
        <v>85440000</v>
      </c>
      <c r="E86" s="17"/>
      <c r="F86" s="17"/>
      <c r="G86" s="39"/>
      <c r="H86" s="39"/>
      <c r="I86" s="39"/>
      <c r="J86" s="39"/>
      <c r="K86" s="39"/>
      <c r="L86" s="39"/>
      <c r="IK86" s="39"/>
      <c r="IL86" s="39"/>
      <c r="IM86" s="39"/>
      <c r="IN86" s="39"/>
      <c r="IO86" s="39"/>
      <c r="IP86" s="39"/>
      <c r="IQ86" s="39"/>
      <c r="IR86" s="39"/>
      <c r="IS86" s="39"/>
    </row>
    <row r="87" spans="1:253" s="40" customFormat="1" ht="20.25" customHeight="1">
      <c r="A87" s="19">
        <v>41050000</v>
      </c>
      <c r="B87" s="42" t="s">
        <v>123</v>
      </c>
      <c r="C87" s="290">
        <f t="shared" si="8"/>
        <v>10918143.9</v>
      </c>
      <c r="D87" s="290">
        <f>SUM(D88:D94)</f>
        <v>7787100.9000000004</v>
      </c>
      <c r="E87" s="290">
        <f t="shared" ref="E87:F87" si="10">SUM(E88:E94)</f>
        <v>3131043</v>
      </c>
      <c r="F87" s="290">
        <f t="shared" si="10"/>
        <v>1000000</v>
      </c>
      <c r="G87" s="39"/>
      <c r="H87" s="39"/>
      <c r="I87" s="39"/>
      <c r="J87" s="39"/>
      <c r="K87" s="39"/>
      <c r="L87" s="39"/>
      <c r="IK87" s="39"/>
      <c r="IL87" s="39"/>
      <c r="IM87" s="39"/>
      <c r="IN87" s="39"/>
      <c r="IO87" s="39"/>
      <c r="IP87" s="39"/>
      <c r="IQ87" s="39"/>
      <c r="IR87" s="39"/>
      <c r="IS87" s="39"/>
    </row>
    <row r="88" spans="1:253" s="40" customFormat="1" ht="255.75" customHeight="1">
      <c r="A88" s="194">
        <v>41050400</v>
      </c>
      <c r="B88" s="20" t="s">
        <v>401</v>
      </c>
      <c r="C88" s="291">
        <f t="shared" ref="C88" si="11">D88+E88</f>
        <v>4510342.9000000004</v>
      </c>
      <c r="D88" s="291">
        <v>4510342.9000000004</v>
      </c>
      <c r="E88" s="290"/>
      <c r="F88" s="290"/>
      <c r="G88" s="39"/>
      <c r="H88" s="39"/>
      <c r="I88" s="39"/>
      <c r="J88" s="39"/>
      <c r="K88" s="39"/>
      <c r="L88" s="39"/>
      <c r="IK88" s="39"/>
      <c r="IL88" s="39"/>
      <c r="IM88" s="39"/>
      <c r="IN88" s="39"/>
      <c r="IO88" s="39"/>
      <c r="IP88" s="39"/>
      <c r="IQ88" s="39"/>
      <c r="IR88" s="39"/>
      <c r="IS88" s="39"/>
    </row>
    <row r="89" spans="1:253" s="40" customFormat="1" ht="33.75" customHeight="1">
      <c r="A89" s="194">
        <v>41051000</v>
      </c>
      <c r="B89" s="20" t="s">
        <v>320</v>
      </c>
      <c r="C89" s="22">
        <f t="shared" si="8"/>
        <v>1149050</v>
      </c>
      <c r="D89" s="22">
        <v>1149050</v>
      </c>
      <c r="E89" s="15"/>
      <c r="F89" s="15"/>
      <c r="G89" s="39"/>
      <c r="H89" s="39"/>
      <c r="I89" s="39"/>
      <c r="J89" s="39"/>
      <c r="K89" s="39"/>
      <c r="L89" s="39"/>
      <c r="IK89" s="39"/>
      <c r="IL89" s="39"/>
      <c r="IM89" s="39"/>
      <c r="IN89" s="39"/>
      <c r="IO89" s="39"/>
      <c r="IP89" s="39"/>
      <c r="IQ89" s="39"/>
      <c r="IR89" s="39"/>
      <c r="IS89" s="39"/>
    </row>
    <row r="90" spans="1:253" s="297" customFormat="1" ht="33.75" customHeight="1">
      <c r="A90" s="194">
        <v>41051100</v>
      </c>
      <c r="B90" s="20" t="s">
        <v>371</v>
      </c>
      <c r="C90" s="298">
        <f t="shared" ref="C90:C93" si="12">D90+E90</f>
        <v>2131043</v>
      </c>
      <c r="D90" s="298"/>
      <c r="E90" s="298">
        <v>2131043</v>
      </c>
      <c r="F90" s="299"/>
      <c r="G90" s="296"/>
      <c r="H90" s="296"/>
      <c r="I90" s="296"/>
      <c r="J90" s="296"/>
      <c r="K90" s="296"/>
      <c r="L90" s="296"/>
      <c r="IK90" s="296"/>
      <c r="IL90" s="296"/>
      <c r="IM90" s="296"/>
      <c r="IN90" s="296"/>
      <c r="IO90" s="296"/>
      <c r="IP90" s="296"/>
      <c r="IQ90" s="296"/>
      <c r="IR90" s="296"/>
      <c r="IS90" s="296"/>
    </row>
    <row r="91" spans="1:253" s="40" customFormat="1" ht="54" customHeight="1">
      <c r="A91" s="194">
        <v>41051200</v>
      </c>
      <c r="B91" s="20" t="s">
        <v>376</v>
      </c>
      <c r="C91" s="22">
        <f t="shared" si="12"/>
        <v>136000</v>
      </c>
      <c r="D91" s="22">
        <v>136000</v>
      </c>
      <c r="E91" s="15"/>
      <c r="F91" s="15"/>
      <c r="G91" s="39"/>
      <c r="H91" s="39"/>
      <c r="I91" s="39"/>
      <c r="J91" s="39"/>
      <c r="K91" s="39"/>
      <c r="L91" s="39"/>
      <c r="IK91" s="39"/>
      <c r="IL91" s="39"/>
      <c r="IM91" s="39"/>
      <c r="IN91" s="39"/>
      <c r="IO91" s="39"/>
      <c r="IP91" s="39"/>
      <c r="IQ91" s="39"/>
      <c r="IR91" s="39"/>
      <c r="IS91" s="39"/>
    </row>
    <row r="92" spans="1:253" s="40" customFormat="1" ht="54" customHeight="1">
      <c r="A92" s="194">
        <v>41051400</v>
      </c>
      <c r="B92" s="20" t="s">
        <v>439</v>
      </c>
      <c r="C92" s="22">
        <f t="shared" si="12"/>
        <v>1218816</v>
      </c>
      <c r="D92" s="22">
        <v>1218816</v>
      </c>
      <c r="E92" s="15"/>
      <c r="F92" s="15"/>
      <c r="G92" s="39"/>
      <c r="H92" s="39"/>
      <c r="I92" s="39"/>
      <c r="J92" s="39"/>
      <c r="K92" s="39"/>
      <c r="L92" s="39"/>
      <c r="IK92" s="39"/>
      <c r="IL92" s="39"/>
      <c r="IM92" s="39"/>
      <c r="IN92" s="39"/>
      <c r="IO92" s="39"/>
      <c r="IP92" s="39"/>
      <c r="IQ92" s="39"/>
      <c r="IR92" s="39"/>
      <c r="IS92" s="39"/>
    </row>
    <row r="93" spans="1:253" s="40" customFormat="1" ht="50.25" customHeight="1">
      <c r="A93" s="194">
        <v>41051700</v>
      </c>
      <c r="B93" s="20" t="s">
        <v>372</v>
      </c>
      <c r="C93" s="22">
        <f t="shared" si="12"/>
        <v>11535</v>
      </c>
      <c r="D93" s="22">
        <v>11535</v>
      </c>
      <c r="E93" s="22"/>
      <c r="F93" s="15"/>
      <c r="G93" s="39"/>
      <c r="H93" s="39"/>
      <c r="I93" s="39"/>
      <c r="J93" s="39"/>
      <c r="K93" s="39"/>
      <c r="L93" s="39"/>
      <c r="IK93" s="39"/>
      <c r="IL93" s="39"/>
      <c r="IM93" s="39"/>
      <c r="IN93" s="39"/>
      <c r="IO93" s="39"/>
      <c r="IP93" s="39"/>
      <c r="IQ93" s="39"/>
      <c r="IR93" s="39"/>
      <c r="IS93" s="39"/>
    </row>
    <row r="94" spans="1:253" s="40" customFormat="1" ht="23.25" customHeight="1">
      <c r="A94" s="21">
        <v>41053900</v>
      </c>
      <c r="B94" s="20" t="s">
        <v>125</v>
      </c>
      <c r="C94" s="22">
        <f t="shared" si="8"/>
        <v>1761357</v>
      </c>
      <c r="D94" s="22">
        <v>761357</v>
      </c>
      <c r="E94" s="17">
        <v>1000000</v>
      </c>
      <c r="F94" s="17">
        <v>1000000</v>
      </c>
      <c r="G94" s="39"/>
      <c r="H94" s="39"/>
      <c r="I94" s="39"/>
      <c r="J94" s="39"/>
      <c r="K94" s="39"/>
      <c r="L94" s="39"/>
      <c r="IK94" s="39"/>
      <c r="IL94" s="39"/>
      <c r="IM94" s="39"/>
      <c r="IN94" s="39"/>
      <c r="IO94" s="39"/>
      <c r="IP94" s="39"/>
      <c r="IQ94" s="39"/>
      <c r="IR94" s="39"/>
      <c r="IS94" s="39"/>
    </row>
    <row r="95" spans="1:253" s="40" customFormat="1" ht="28.5" customHeight="1">
      <c r="A95" s="48"/>
      <c r="B95" s="49" t="s">
        <v>24</v>
      </c>
      <c r="C95" s="288">
        <f>D95+E95</f>
        <v>232586434.90000001</v>
      </c>
      <c r="D95" s="289">
        <f>D7+D48+D80+D76</f>
        <v>227245984.90000001</v>
      </c>
      <c r="E95" s="289">
        <f>E7+E48+E80+E76</f>
        <v>5340450</v>
      </c>
      <c r="F95" s="289">
        <f>F7+F48+F80+F76</f>
        <v>1088568</v>
      </c>
      <c r="G95" s="39"/>
      <c r="H95" s="39"/>
      <c r="I95" s="39"/>
      <c r="J95" s="39"/>
      <c r="K95" s="39"/>
      <c r="L95" s="39"/>
      <c r="IK95" s="39"/>
      <c r="IL95" s="39"/>
      <c r="IM95" s="39"/>
      <c r="IN95" s="39"/>
      <c r="IO95" s="39"/>
      <c r="IP95" s="39"/>
      <c r="IQ95" s="39"/>
      <c r="IR95" s="39"/>
      <c r="IS95" s="39"/>
    </row>
    <row r="96" spans="1:253">
      <c r="E96" s="13"/>
    </row>
    <row r="97" spans="1:5">
      <c r="A97" s="13"/>
      <c r="D97" s="50"/>
    </row>
    <row r="98" spans="1:5">
      <c r="A98" s="2" t="s">
        <v>68</v>
      </c>
      <c r="E98" s="3" t="s">
        <v>180</v>
      </c>
    </row>
  </sheetData>
  <mergeCells count="7">
    <mergeCell ref="E5:F5"/>
    <mergeCell ref="C1:F1"/>
    <mergeCell ref="A2:E2"/>
    <mergeCell ref="A5:A6"/>
    <mergeCell ref="B5:B6"/>
    <mergeCell ref="C5:C6"/>
    <mergeCell ref="D5:D6"/>
  </mergeCells>
  <phoneticPr fontId="1" type="noConversion"/>
  <printOptions horizontalCentered="1"/>
  <pageMargins left="0.78740157480314965" right="0.19685039370078741" top="0.39370078740157483" bottom="0.78740157480314965" header="0.51181102362204722" footer="0.51181102362204722"/>
  <pageSetup paperSize="9" scale="55" fitToHeight="0" orientation="portrait" horizontalDpi="300" verticalDpi="300" r:id="rId1"/>
  <headerFooter alignWithMargins="0">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I63"/>
  <sheetViews>
    <sheetView zoomScaleNormal="100" workbookViewId="0">
      <selection activeCell="B9" sqref="B9"/>
    </sheetView>
  </sheetViews>
  <sheetFormatPr defaultRowHeight="15.75"/>
  <cols>
    <col min="1" max="1" width="41.1640625" style="229" customWidth="1"/>
    <col min="2" max="2" width="78.6640625" style="230" customWidth="1"/>
    <col min="3" max="3" width="23.6640625" style="2" customWidth="1"/>
    <col min="4" max="4" width="22.83203125" style="2" customWidth="1"/>
    <col min="5" max="5" width="32" style="2" customWidth="1"/>
    <col min="6" max="6" width="19.6640625" style="2" hidden="1" customWidth="1"/>
    <col min="7" max="7" width="16" style="2" hidden="1" customWidth="1"/>
    <col min="8" max="8" width="23.6640625" style="13" customWidth="1"/>
    <col min="9" max="61" width="9.33203125" style="13"/>
    <col min="62" max="16384" width="9.33203125" style="2"/>
  </cols>
  <sheetData>
    <row r="1" spans="1:61" s="7" customFormat="1" ht="20.25" customHeight="1">
      <c r="A1" s="198"/>
      <c r="B1" s="199"/>
      <c r="C1" s="199"/>
      <c r="D1" s="200" t="s">
        <v>325</v>
      </c>
      <c r="E1" s="2"/>
      <c r="G1" s="5"/>
      <c r="H1" s="201"/>
      <c r="I1" s="201"/>
      <c r="J1" s="201"/>
      <c r="K1" s="201"/>
      <c r="L1" s="201"/>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c r="AP1" s="201"/>
      <c r="AQ1" s="201"/>
      <c r="AR1" s="201"/>
      <c r="AS1" s="201"/>
      <c r="AT1" s="201"/>
      <c r="AU1" s="201"/>
      <c r="AV1" s="201"/>
      <c r="AW1" s="202"/>
      <c r="AX1" s="202"/>
      <c r="AY1" s="202"/>
      <c r="AZ1" s="202"/>
      <c r="BA1" s="202"/>
      <c r="BB1" s="202"/>
      <c r="BC1" s="202"/>
      <c r="BD1" s="202"/>
      <c r="BE1" s="202"/>
      <c r="BF1" s="202"/>
      <c r="BG1" s="202"/>
      <c r="BH1" s="202"/>
      <c r="BI1" s="202"/>
    </row>
    <row r="2" spans="1:61" s="7" customFormat="1" ht="18" customHeight="1">
      <c r="A2" s="203"/>
      <c r="B2" s="204"/>
      <c r="C2" s="204"/>
      <c r="D2" s="5" t="s">
        <v>259</v>
      </c>
      <c r="E2" s="2"/>
      <c r="G2" s="5"/>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c r="AP2" s="201"/>
      <c r="AQ2" s="201"/>
      <c r="AR2" s="201"/>
      <c r="AS2" s="201"/>
      <c r="AT2" s="201"/>
      <c r="AU2" s="201"/>
      <c r="AV2" s="201"/>
      <c r="AW2" s="202"/>
      <c r="AX2" s="202"/>
      <c r="AY2" s="202"/>
      <c r="AZ2" s="202"/>
      <c r="BA2" s="202"/>
      <c r="BB2" s="202"/>
      <c r="BC2" s="202"/>
      <c r="BD2" s="202"/>
      <c r="BE2" s="202"/>
      <c r="BF2" s="202"/>
      <c r="BG2" s="202"/>
      <c r="BH2" s="202"/>
      <c r="BI2" s="202"/>
    </row>
    <row r="3" spans="1:61" s="7" customFormat="1" ht="18" customHeight="1">
      <c r="A3" s="198"/>
      <c r="B3" s="204"/>
      <c r="C3" s="204"/>
      <c r="D3" s="5" t="s">
        <v>357</v>
      </c>
      <c r="E3" s="2"/>
      <c r="G3" s="5"/>
      <c r="H3" s="201"/>
      <c r="I3" s="201"/>
      <c r="J3" s="201"/>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c r="AP3" s="201"/>
      <c r="AQ3" s="201"/>
      <c r="AR3" s="201"/>
      <c r="AS3" s="201"/>
      <c r="AT3" s="201"/>
      <c r="AU3" s="201"/>
      <c r="AV3" s="201"/>
      <c r="AW3" s="202"/>
      <c r="AX3" s="202"/>
      <c r="AY3" s="202"/>
      <c r="AZ3" s="202"/>
      <c r="BA3" s="202"/>
      <c r="BB3" s="202"/>
      <c r="BC3" s="202"/>
      <c r="BD3" s="202"/>
      <c r="BE3" s="202"/>
      <c r="BF3" s="202"/>
      <c r="BG3" s="202"/>
      <c r="BH3" s="202"/>
      <c r="BI3" s="202"/>
    </row>
    <row r="4" spans="1:61" s="7" customFormat="1" ht="37.5" customHeight="1">
      <c r="A4" s="304" t="s">
        <v>329</v>
      </c>
      <c r="B4" s="304"/>
      <c r="C4" s="304"/>
      <c r="D4" s="304"/>
      <c r="E4" s="304"/>
      <c r="F4" s="304"/>
      <c r="G4" s="205"/>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c r="AK4" s="201"/>
      <c r="AL4" s="201"/>
      <c r="AM4" s="201"/>
      <c r="AN4" s="201"/>
      <c r="AO4" s="201"/>
      <c r="AP4" s="201"/>
      <c r="AQ4" s="201"/>
      <c r="AR4" s="201"/>
      <c r="AS4" s="201"/>
      <c r="AT4" s="201"/>
      <c r="AU4" s="201"/>
      <c r="AV4" s="201"/>
      <c r="AW4" s="202"/>
      <c r="AX4" s="202"/>
      <c r="AY4" s="202"/>
      <c r="AZ4" s="202"/>
      <c r="BA4" s="202"/>
      <c r="BB4" s="202"/>
      <c r="BC4" s="202"/>
      <c r="BD4" s="202"/>
      <c r="BE4" s="202"/>
      <c r="BF4" s="202"/>
      <c r="BG4" s="202"/>
      <c r="BH4" s="202"/>
      <c r="BI4" s="202"/>
    </row>
    <row r="5" spans="1:61" s="7" customFormat="1" ht="37.5" customHeight="1">
      <c r="A5" s="206"/>
      <c r="B5" s="206"/>
      <c r="C5" s="206"/>
      <c r="D5" s="206"/>
      <c r="E5" s="206"/>
      <c r="F5" s="206"/>
      <c r="G5" s="205"/>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c r="AS5" s="201"/>
      <c r="AT5" s="201"/>
      <c r="AU5" s="201"/>
      <c r="AV5" s="201"/>
      <c r="AW5" s="202"/>
      <c r="AX5" s="202"/>
      <c r="AY5" s="202"/>
      <c r="AZ5" s="202"/>
      <c r="BA5" s="202"/>
      <c r="BB5" s="202"/>
      <c r="BC5" s="202"/>
      <c r="BD5" s="202"/>
      <c r="BE5" s="202"/>
      <c r="BF5" s="202"/>
      <c r="BG5" s="202"/>
      <c r="BH5" s="202"/>
      <c r="BI5" s="202"/>
    </row>
    <row r="6" spans="1:61" s="7" customFormat="1" ht="22.5" customHeight="1">
      <c r="A6" s="125" t="s">
        <v>299</v>
      </c>
      <c r="B6" s="206"/>
      <c r="C6" s="206"/>
      <c r="D6" s="206"/>
      <c r="E6" s="206"/>
      <c r="F6" s="206"/>
      <c r="G6" s="205"/>
      <c r="H6" s="201"/>
      <c r="I6" s="201"/>
      <c r="J6" s="201"/>
      <c r="K6" s="20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1"/>
      <c r="AQ6" s="201"/>
      <c r="AR6" s="201"/>
      <c r="AS6" s="201"/>
      <c r="AT6" s="201"/>
      <c r="AU6" s="201"/>
      <c r="AV6" s="201"/>
      <c r="AW6" s="202"/>
      <c r="AX6" s="202"/>
      <c r="AY6" s="202"/>
      <c r="AZ6" s="202"/>
      <c r="BA6" s="202"/>
      <c r="BB6" s="202"/>
      <c r="BC6" s="202"/>
      <c r="BD6" s="202"/>
      <c r="BE6" s="202"/>
      <c r="BF6" s="202"/>
      <c r="BG6" s="202"/>
      <c r="BH6" s="202"/>
      <c r="BI6" s="202"/>
    </row>
    <row r="7" spans="1:61" s="7" customFormat="1" ht="22.5" customHeight="1">
      <c r="A7" s="3" t="s">
        <v>170</v>
      </c>
      <c r="B7" s="206"/>
      <c r="C7" s="206"/>
      <c r="D7" s="206"/>
      <c r="E7" s="207" t="s">
        <v>171</v>
      </c>
      <c r="F7" s="206"/>
      <c r="G7" s="205"/>
      <c r="H7" s="201"/>
      <c r="I7" s="201"/>
      <c r="J7" s="201"/>
      <c r="K7" s="201"/>
      <c r="L7" s="201"/>
      <c r="M7" s="201"/>
      <c r="N7" s="201"/>
      <c r="O7" s="201"/>
      <c r="P7" s="201"/>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201"/>
      <c r="AQ7" s="201"/>
      <c r="AR7" s="201"/>
      <c r="AS7" s="201"/>
      <c r="AT7" s="201"/>
      <c r="AU7" s="201"/>
      <c r="AV7" s="201"/>
      <c r="AW7" s="202"/>
      <c r="AX7" s="202"/>
      <c r="AY7" s="202"/>
      <c r="AZ7" s="202"/>
      <c r="BA7" s="202"/>
      <c r="BB7" s="202"/>
      <c r="BC7" s="202"/>
      <c r="BD7" s="202"/>
      <c r="BE7" s="202"/>
      <c r="BF7" s="202"/>
      <c r="BG7" s="202"/>
      <c r="BH7" s="202"/>
      <c r="BI7" s="202"/>
    </row>
    <row r="8" spans="1:61" ht="54.75" customHeight="1">
      <c r="A8" s="8" t="s">
        <v>326</v>
      </c>
      <c r="B8" s="9" t="s">
        <v>42</v>
      </c>
      <c r="C8" s="9" t="s">
        <v>17</v>
      </c>
      <c r="D8" s="10" t="s">
        <v>43</v>
      </c>
      <c r="E8" s="10" t="s">
        <v>44</v>
      </c>
      <c r="F8" s="208"/>
      <c r="G8" s="10"/>
    </row>
    <row r="9" spans="1:61" ht="18" customHeight="1">
      <c r="A9" s="209">
        <v>1</v>
      </c>
      <c r="B9" s="9">
        <v>2</v>
      </c>
      <c r="C9" s="9">
        <v>3</v>
      </c>
      <c r="D9" s="10">
        <v>4</v>
      </c>
      <c r="E9" s="10">
        <v>5</v>
      </c>
      <c r="F9" s="208"/>
      <c r="G9" s="10"/>
    </row>
    <row r="10" spans="1:61" ht="73.5" customHeight="1">
      <c r="A10" s="306" t="s">
        <v>342</v>
      </c>
      <c r="B10" s="246" t="s">
        <v>356</v>
      </c>
      <c r="C10" s="210">
        <f t="shared" ref="C10:C13" si="0">D10+E10</f>
        <v>250950</v>
      </c>
      <c r="D10" s="247">
        <v>250950</v>
      </c>
      <c r="E10" s="248"/>
      <c r="F10" s="211"/>
      <c r="G10" s="211"/>
    </row>
    <row r="11" spans="1:61" ht="18" customHeight="1">
      <c r="A11" s="308"/>
      <c r="B11" s="212" t="s">
        <v>327</v>
      </c>
      <c r="C11" s="213">
        <f t="shared" si="0"/>
        <v>250950</v>
      </c>
      <c r="D11" s="214">
        <f>D10</f>
        <v>250950</v>
      </c>
      <c r="E11" s="214">
        <f>E10</f>
        <v>0</v>
      </c>
      <c r="F11" s="211"/>
      <c r="G11" s="211"/>
    </row>
    <row r="12" spans="1:61" ht="63">
      <c r="A12" s="306" t="s">
        <v>343</v>
      </c>
      <c r="B12" s="246" t="s">
        <v>344</v>
      </c>
      <c r="C12" s="210">
        <f t="shared" si="0"/>
        <v>310407</v>
      </c>
      <c r="D12" s="247">
        <v>310407</v>
      </c>
      <c r="E12" s="248"/>
      <c r="F12" s="211"/>
      <c r="G12" s="211"/>
    </row>
    <row r="13" spans="1:61" ht="18" customHeight="1">
      <c r="A13" s="308"/>
      <c r="B13" s="212" t="s">
        <v>327</v>
      </c>
      <c r="C13" s="213">
        <f t="shared" si="0"/>
        <v>310407</v>
      </c>
      <c r="D13" s="214">
        <f>D12</f>
        <v>310407</v>
      </c>
      <c r="E13" s="214">
        <f>E12</f>
        <v>0</v>
      </c>
      <c r="F13" s="211"/>
      <c r="G13" s="211"/>
    </row>
    <row r="14" spans="1:61" ht="47.25">
      <c r="A14" s="306" t="s">
        <v>146</v>
      </c>
      <c r="B14" s="215" t="s">
        <v>336</v>
      </c>
      <c r="C14" s="210">
        <f t="shared" ref="C14:C16" si="1">D14+E14</f>
        <v>200000</v>
      </c>
      <c r="D14" s="210">
        <v>200000</v>
      </c>
      <c r="E14" s="216"/>
      <c r="F14" s="211"/>
      <c r="G14" s="211"/>
    </row>
    <row r="15" spans="1:61" ht="31.5">
      <c r="A15" s="307"/>
      <c r="B15" s="215" t="s">
        <v>330</v>
      </c>
      <c r="C15" s="210">
        <f t="shared" si="1"/>
        <v>1000000</v>
      </c>
      <c r="D15" s="210"/>
      <c r="E15" s="216">
        <v>1000000</v>
      </c>
      <c r="F15" s="211"/>
      <c r="G15" s="211"/>
    </row>
    <row r="16" spans="1:61">
      <c r="A16" s="307"/>
      <c r="B16" s="212" t="s">
        <v>327</v>
      </c>
      <c r="C16" s="213">
        <f t="shared" si="1"/>
        <v>1200000</v>
      </c>
      <c r="D16" s="214">
        <f>SUM(D14:D15)</f>
        <v>200000</v>
      </c>
      <c r="E16" s="214">
        <f>SUM(E14:E15)</f>
        <v>1000000</v>
      </c>
      <c r="F16" s="211"/>
      <c r="G16" s="211"/>
    </row>
    <row r="17" spans="1:7">
      <c r="A17" s="14" t="s">
        <v>328</v>
      </c>
      <c r="B17" s="217"/>
      <c r="C17" s="213">
        <f t="shared" ref="C17" si="2">D17+E17</f>
        <v>1761357</v>
      </c>
      <c r="D17" s="214">
        <f>D11+D13+D16</f>
        <v>761357</v>
      </c>
      <c r="E17" s="214">
        <f>E11+E13+E16</f>
        <v>1000000</v>
      </c>
      <c r="F17" s="214">
        <f t="shared" ref="F17:G17" si="3">F12</f>
        <v>0</v>
      </c>
      <c r="G17" s="214">
        <f t="shared" si="3"/>
        <v>0</v>
      </c>
    </row>
    <row r="18" spans="1:7">
      <c r="A18" s="198"/>
      <c r="B18" s="218"/>
      <c r="C18" s="218"/>
      <c r="D18" s="211"/>
      <c r="E18" s="211"/>
      <c r="F18" s="211"/>
      <c r="G18" s="211"/>
    </row>
    <row r="19" spans="1:7">
      <c r="A19" s="11" t="s">
        <v>68</v>
      </c>
      <c r="B19" s="3"/>
      <c r="C19" s="3"/>
      <c r="D19" s="3" t="s">
        <v>180</v>
      </c>
      <c r="E19" s="3"/>
      <c r="F19" s="211"/>
      <c r="G19" s="211"/>
    </row>
    <row r="20" spans="1:7" ht="18" customHeight="1">
      <c r="A20" s="198"/>
      <c r="B20" s="218"/>
      <c r="C20" s="218"/>
      <c r="D20" s="211"/>
      <c r="E20" s="211"/>
      <c r="F20" s="211"/>
      <c r="G20" s="211"/>
    </row>
    <row r="21" spans="1:7" ht="18" customHeight="1">
      <c r="A21" s="198"/>
      <c r="B21" s="218"/>
      <c r="C21" s="218"/>
      <c r="D21" s="211"/>
      <c r="E21" s="211"/>
      <c r="F21" s="211"/>
      <c r="G21" s="211"/>
    </row>
    <row r="22" spans="1:7" ht="18" customHeight="1">
      <c r="A22" s="198"/>
      <c r="B22" s="218"/>
      <c r="C22" s="218"/>
      <c r="D22" s="211"/>
      <c r="E22" s="211"/>
      <c r="F22" s="211"/>
      <c r="G22" s="211"/>
    </row>
    <row r="23" spans="1:7" ht="18" customHeight="1">
      <c r="A23" s="198"/>
      <c r="B23" s="218"/>
      <c r="C23" s="218"/>
      <c r="D23" s="211"/>
      <c r="E23" s="211"/>
      <c r="F23" s="211"/>
      <c r="G23" s="211"/>
    </row>
    <row r="24" spans="1:7" ht="18" customHeight="1">
      <c r="A24" s="198"/>
      <c r="B24" s="218"/>
      <c r="C24" s="218"/>
      <c r="D24" s="211"/>
      <c r="E24" s="211"/>
      <c r="F24" s="211"/>
      <c r="G24" s="211"/>
    </row>
    <row r="25" spans="1:7" ht="18" customHeight="1">
      <c r="A25" s="198"/>
      <c r="B25" s="218"/>
      <c r="C25" s="218"/>
      <c r="D25" s="211"/>
      <c r="E25" s="211"/>
      <c r="F25" s="211"/>
      <c r="G25" s="211"/>
    </row>
    <row r="26" spans="1:7" ht="18" customHeight="1">
      <c r="A26" s="198"/>
      <c r="B26" s="218"/>
      <c r="C26" s="218"/>
      <c r="D26" s="211"/>
      <c r="E26" s="211"/>
      <c r="F26" s="211"/>
      <c r="G26" s="211"/>
    </row>
    <row r="27" spans="1:7" ht="18" customHeight="1">
      <c r="A27" s="198"/>
      <c r="B27" s="218"/>
      <c r="C27" s="218"/>
      <c r="D27" s="211"/>
      <c r="E27" s="211"/>
      <c r="F27" s="211"/>
      <c r="G27" s="211"/>
    </row>
    <row r="28" spans="1:7" ht="18" customHeight="1">
      <c r="A28" s="198"/>
      <c r="B28" s="218"/>
      <c r="C28" s="218"/>
      <c r="D28" s="211"/>
      <c r="E28" s="211"/>
      <c r="F28" s="211"/>
      <c r="G28" s="211"/>
    </row>
    <row r="29" spans="1:7" ht="18" customHeight="1">
      <c r="A29" s="198"/>
      <c r="B29" s="218"/>
      <c r="C29" s="218"/>
      <c r="D29" s="211"/>
      <c r="E29" s="211"/>
      <c r="F29" s="211"/>
      <c r="G29" s="211"/>
    </row>
    <row r="30" spans="1:7" ht="18" customHeight="1">
      <c r="A30" s="198"/>
      <c r="B30" s="218"/>
      <c r="C30" s="218"/>
      <c r="D30" s="211"/>
      <c r="E30" s="211"/>
      <c r="F30" s="211"/>
      <c r="G30" s="211"/>
    </row>
    <row r="31" spans="1:7" ht="18" customHeight="1">
      <c r="A31" s="198"/>
      <c r="B31" s="218"/>
      <c r="C31" s="218"/>
      <c r="D31" s="211"/>
      <c r="E31" s="211"/>
      <c r="F31" s="211"/>
      <c r="G31" s="211"/>
    </row>
    <row r="32" spans="1:7" ht="18" customHeight="1">
      <c r="A32" s="198"/>
      <c r="B32" s="218"/>
      <c r="C32" s="218"/>
      <c r="D32" s="211"/>
      <c r="E32" s="211"/>
      <c r="F32" s="211"/>
      <c r="G32" s="211"/>
    </row>
    <row r="33" spans="1:7" ht="18" customHeight="1">
      <c r="A33" s="198"/>
      <c r="B33" s="218"/>
      <c r="C33" s="218"/>
      <c r="D33" s="211"/>
      <c r="E33" s="211"/>
      <c r="F33" s="211"/>
      <c r="G33" s="211"/>
    </row>
    <row r="34" spans="1:7" ht="18" customHeight="1">
      <c r="A34" s="198"/>
      <c r="B34" s="218"/>
      <c r="C34" s="218"/>
      <c r="D34" s="211"/>
      <c r="E34" s="211"/>
      <c r="F34" s="211"/>
      <c r="G34" s="211"/>
    </row>
    <row r="35" spans="1:7" ht="18" customHeight="1">
      <c r="A35" s="198"/>
      <c r="B35" s="218"/>
      <c r="C35" s="218"/>
      <c r="D35" s="211"/>
      <c r="E35" s="211"/>
      <c r="F35" s="211"/>
      <c r="G35" s="211"/>
    </row>
    <row r="36" spans="1:7" ht="18" customHeight="1">
      <c r="A36" s="198"/>
      <c r="B36" s="218"/>
      <c r="C36" s="218"/>
      <c r="D36" s="211"/>
      <c r="E36" s="211"/>
      <c r="F36" s="211"/>
      <c r="G36" s="211"/>
    </row>
    <row r="37" spans="1:7" ht="18" customHeight="1">
      <c r="A37" s="198"/>
      <c r="B37" s="218"/>
      <c r="C37" s="218"/>
      <c r="D37" s="211"/>
      <c r="E37" s="211"/>
      <c r="F37" s="211"/>
      <c r="G37" s="211"/>
    </row>
    <row r="38" spans="1:7" ht="18" customHeight="1">
      <c r="A38" s="198"/>
      <c r="B38" s="218"/>
      <c r="C38" s="218"/>
      <c r="D38" s="211"/>
      <c r="E38" s="211"/>
      <c r="F38" s="211"/>
      <c r="G38" s="211"/>
    </row>
    <row r="39" spans="1:7" ht="18" customHeight="1">
      <c r="A39" s="198"/>
      <c r="B39" s="218"/>
      <c r="C39" s="218"/>
      <c r="D39" s="211"/>
      <c r="E39" s="211"/>
      <c r="F39" s="211"/>
      <c r="G39" s="211"/>
    </row>
    <row r="40" spans="1:7" ht="18" customHeight="1">
      <c r="A40" s="198"/>
      <c r="B40" s="218"/>
      <c r="C40" s="218"/>
      <c r="D40" s="211"/>
      <c r="E40" s="211"/>
      <c r="F40" s="211"/>
      <c r="G40" s="211"/>
    </row>
    <row r="41" spans="1:7" ht="18" customHeight="1">
      <c r="A41" s="198"/>
      <c r="B41" s="218"/>
      <c r="C41" s="218"/>
      <c r="D41" s="211"/>
      <c r="E41" s="211"/>
      <c r="F41" s="211"/>
      <c r="G41" s="211"/>
    </row>
    <row r="42" spans="1:7" ht="18" customHeight="1">
      <c r="A42" s="198"/>
      <c r="B42" s="218"/>
      <c r="C42" s="218"/>
      <c r="D42" s="211"/>
      <c r="E42" s="211"/>
      <c r="F42" s="211"/>
      <c r="G42" s="211"/>
    </row>
    <row r="43" spans="1:7" ht="18" customHeight="1">
      <c r="A43" s="198"/>
      <c r="B43" s="218"/>
      <c r="C43" s="218"/>
      <c r="D43" s="211"/>
      <c r="E43" s="211"/>
      <c r="F43" s="211"/>
      <c r="G43" s="211"/>
    </row>
    <row r="44" spans="1:7" ht="18" customHeight="1">
      <c r="A44" s="198"/>
      <c r="B44" s="218"/>
      <c r="C44" s="218"/>
      <c r="D44" s="211"/>
      <c r="E44" s="211"/>
      <c r="F44" s="211"/>
      <c r="G44" s="211"/>
    </row>
    <row r="45" spans="1:7" ht="18" customHeight="1">
      <c r="A45" s="198"/>
      <c r="B45" s="218"/>
      <c r="C45" s="218"/>
      <c r="D45" s="211"/>
      <c r="E45" s="211"/>
      <c r="F45" s="211"/>
      <c r="G45" s="211"/>
    </row>
    <row r="46" spans="1:7" ht="18" customHeight="1">
      <c r="A46" s="198"/>
      <c r="B46" s="218"/>
      <c r="C46" s="218"/>
      <c r="D46" s="211"/>
      <c r="E46" s="211"/>
      <c r="F46" s="211"/>
      <c r="G46" s="211"/>
    </row>
    <row r="47" spans="1:7" ht="18" customHeight="1">
      <c r="A47" s="198"/>
      <c r="B47" s="218"/>
      <c r="C47" s="218"/>
      <c r="D47" s="211"/>
      <c r="E47" s="211"/>
      <c r="F47" s="211"/>
      <c r="G47" s="211"/>
    </row>
    <row r="48" spans="1:7" ht="18" customHeight="1">
      <c r="A48" s="198"/>
      <c r="B48" s="218"/>
      <c r="C48" s="218"/>
      <c r="D48" s="211"/>
      <c r="E48" s="211"/>
      <c r="F48" s="211"/>
      <c r="G48" s="211"/>
    </row>
    <row r="49" spans="1:7" ht="18" customHeight="1">
      <c r="A49" s="198"/>
      <c r="B49" s="218"/>
      <c r="C49" s="218"/>
      <c r="D49" s="211"/>
      <c r="E49" s="211"/>
      <c r="F49" s="211"/>
      <c r="G49" s="211"/>
    </row>
    <row r="50" spans="1:7" ht="18" customHeight="1">
      <c r="A50" s="198"/>
      <c r="B50" s="218"/>
      <c r="C50" s="218"/>
      <c r="D50" s="211"/>
      <c r="E50" s="211"/>
      <c r="F50" s="211"/>
      <c r="G50" s="211"/>
    </row>
    <row r="51" spans="1:7" ht="18" customHeight="1">
      <c r="A51" s="198"/>
      <c r="B51" s="218"/>
      <c r="C51" s="218"/>
      <c r="D51" s="211"/>
      <c r="E51" s="211"/>
      <c r="F51" s="211"/>
      <c r="G51" s="211"/>
    </row>
    <row r="52" spans="1:7" ht="18" customHeight="1">
      <c r="A52" s="198"/>
      <c r="B52" s="218"/>
      <c r="C52" s="218"/>
      <c r="D52" s="211"/>
      <c r="E52" s="211"/>
      <c r="F52" s="211"/>
      <c r="G52" s="211"/>
    </row>
    <row r="53" spans="1:7" ht="18" customHeight="1">
      <c r="A53" s="198"/>
      <c r="B53" s="218"/>
      <c r="C53" s="218"/>
      <c r="D53" s="211"/>
      <c r="E53" s="211"/>
      <c r="F53" s="211"/>
      <c r="G53" s="211"/>
    </row>
    <row r="54" spans="1:7" ht="18" customHeight="1">
      <c r="A54" s="198"/>
      <c r="B54" s="218"/>
      <c r="C54" s="218"/>
      <c r="D54" s="211"/>
      <c r="E54" s="211"/>
      <c r="F54" s="211"/>
      <c r="G54" s="211"/>
    </row>
    <row r="55" spans="1:7" ht="18" customHeight="1">
      <c r="A55" s="198"/>
      <c r="B55" s="218"/>
      <c r="C55" s="218"/>
      <c r="D55" s="211"/>
      <c r="E55" s="211"/>
      <c r="F55" s="211"/>
      <c r="G55" s="211"/>
    </row>
    <row r="56" spans="1:7" ht="72" customHeight="1">
      <c r="A56" s="305"/>
      <c r="B56" s="219"/>
      <c r="C56" s="220"/>
      <c r="D56" s="220"/>
      <c r="E56" s="221"/>
      <c r="F56" s="222"/>
      <c r="G56" s="223"/>
    </row>
    <row r="57" spans="1:7" ht="71.25" customHeight="1">
      <c r="A57" s="305"/>
      <c r="B57" s="224"/>
      <c r="C57" s="220"/>
      <c r="D57" s="220"/>
      <c r="E57" s="221"/>
      <c r="F57" s="222"/>
      <c r="G57" s="223"/>
    </row>
    <row r="58" spans="1:7" ht="33" customHeight="1">
      <c r="A58" s="305"/>
      <c r="B58" s="224"/>
      <c r="C58" s="220"/>
      <c r="D58" s="220"/>
      <c r="E58" s="221"/>
      <c r="F58" s="222"/>
    </row>
    <row r="59" spans="1:7" ht="26.25" customHeight="1">
      <c r="A59" s="305"/>
      <c r="B59" s="225"/>
      <c r="C59" s="226"/>
      <c r="D59" s="227"/>
      <c r="E59" s="228"/>
      <c r="F59" s="222"/>
    </row>
    <row r="60" spans="1:7">
      <c r="A60" s="198"/>
      <c r="B60" s="11"/>
      <c r="C60" s="11"/>
      <c r="D60" s="11"/>
      <c r="E60" s="11"/>
    </row>
    <row r="61" spans="1:7">
      <c r="A61" s="198"/>
      <c r="B61" s="11"/>
      <c r="C61" s="11"/>
      <c r="D61" s="11"/>
      <c r="E61" s="11"/>
    </row>
    <row r="62" spans="1:7">
      <c r="A62" s="198"/>
      <c r="B62" s="11"/>
      <c r="C62" s="11"/>
      <c r="D62" s="11"/>
      <c r="E62" s="11"/>
    </row>
    <row r="63" spans="1:7">
      <c r="A63" s="198"/>
      <c r="B63" s="11"/>
      <c r="C63" s="11"/>
      <c r="D63" s="11"/>
      <c r="E63" s="11"/>
    </row>
  </sheetData>
  <mergeCells count="5">
    <mergeCell ref="A4:F4"/>
    <mergeCell ref="A56:A59"/>
    <mergeCell ref="A14:A16"/>
    <mergeCell ref="A10:A11"/>
    <mergeCell ref="A12:A13"/>
  </mergeCells>
  <pageMargins left="0.7" right="0.7" top="0.75" bottom="0.75" header="0.3" footer="0.3"/>
  <pageSetup paperSize="9" scale="74"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31"/>
  <sheetViews>
    <sheetView zoomScaleNormal="100" workbookViewId="0">
      <selection activeCell="E23" sqref="E23"/>
    </sheetView>
  </sheetViews>
  <sheetFormatPr defaultColWidth="39.5" defaultRowHeight="15.75"/>
  <cols>
    <col min="1" max="1" width="24.83203125" style="2" customWidth="1"/>
    <col min="2" max="2" width="52.6640625" style="2" customWidth="1"/>
    <col min="3" max="3" width="33.1640625" style="2" customWidth="1"/>
    <col min="4" max="4" width="33.5" style="2" customWidth="1"/>
    <col min="5" max="5" width="30.6640625" style="2" customWidth="1"/>
    <col min="6" max="16384" width="39.5" style="2"/>
  </cols>
  <sheetData>
    <row r="1" spans="1:11" ht="69" customHeight="1">
      <c r="A1" s="118" t="s">
        <v>438</v>
      </c>
      <c r="B1" s="3"/>
      <c r="C1" s="309" t="s">
        <v>441</v>
      </c>
      <c r="D1" s="309"/>
      <c r="E1" s="309"/>
      <c r="F1" s="309"/>
    </row>
    <row r="2" spans="1:11">
      <c r="A2" s="302" t="s">
        <v>303</v>
      </c>
      <c r="B2" s="302"/>
      <c r="C2" s="302"/>
      <c r="D2" s="302"/>
      <c r="E2" s="302"/>
      <c r="F2" s="302"/>
    </row>
    <row r="3" spans="1:11">
      <c r="A3" s="51"/>
      <c r="B3" s="51"/>
      <c r="C3" s="51"/>
      <c r="D3" s="51"/>
      <c r="E3" s="51"/>
      <c r="F3" s="51"/>
    </row>
    <row r="4" spans="1:11">
      <c r="A4" s="125" t="s">
        <v>299</v>
      </c>
      <c r="B4" s="51"/>
      <c r="C4" s="51"/>
      <c r="D4" s="51"/>
      <c r="E4" s="51"/>
      <c r="F4" s="51"/>
    </row>
    <row r="5" spans="1:11">
      <c r="A5" s="3" t="s">
        <v>170</v>
      </c>
      <c r="B5" s="51"/>
      <c r="C5" s="51"/>
      <c r="D5" s="51"/>
      <c r="E5" s="51"/>
      <c r="F5" s="124" t="s">
        <v>171</v>
      </c>
    </row>
    <row r="6" spans="1:11">
      <c r="A6" s="300" t="s">
        <v>8</v>
      </c>
      <c r="B6" s="300" t="s">
        <v>153</v>
      </c>
      <c r="C6" s="300" t="s">
        <v>144</v>
      </c>
      <c r="D6" s="300" t="s">
        <v>14</v>
      </c>
      <c r="E6" s="300" t="s">
        <v>15</v>
      </c>
      <c r="F6" s="300"/>
    </row>
    <row r="7" spans="1:11" ht="38.25" customHeight="1">
      <c r="A7" s="300"/>
      <c r="B7" s="300"/>
      <c r="C7" s="300"/>
      <c r="D7" s="300"/>
      <c r="E7" s="18" t="s">
        <v>144</v>
      </c>
      <c r="F7" s="18" t="s">
        <v>149</v>
      </c>
    </row>
    <row r="8" spans="1:11">
      <c r="A8" s="140">
        <v>200000</v>
      </c>
      <c r="B8" s="141" t="s">
        <v>154</v>
      </c>
      <c r="C8" s="153">
        <f>C12</f>
        <v>8516906</v>
      </c>
      <c r="D8" s="153">
        <f>D12</f>
        <v>-278558.90000000002</v>
      </c>
      <c r="E8" s="153">
        <f>E12</f>
        <v>8795464.9000000004</v>
      </c>
      <c r="F8" s="153">
        <f>F12</f>
        <v>8686762.9000000004</v>
      </c>
      <c r="G8" s="142"/>
      <c r="H8" s="142"/>
      <c r="I8" s="142"/>
      <c r="J8" s="142"/>
      <c r="K8" s="142"/>
    </row>
    <row r="9" spans="1:11" ht="47.25">
      <c r="A9" s="166">
        <v>206000</v>
      </c>
      <c r="B9" s="167" t="s">
        <v>278</v>
      </c>
      <c r="C9" s="163">
        <f>SUM(C10:C11)</f>
        <v>0</v>
      </c>
      <c r="D9" s="163">
        <f>SUM(D10:D11)</f>
        <v>0</v>
      </c>
      <c r="E9" s="163">
        <f>SUM(E10:E11)</f>
        <v>0</v>
      </c>
      <c r="F9" s="163">
        <f>SUM(F10:F11)</f>
        <v>0</v>
      </c>
      <c r="H9" s="158"/>
    </row>
    <row r="10" spans="1:11">
      <c r="A10" s="161">
        <v>206110</v>
      </c>
      <c r="B10" s="162" t="s">
        <v>279</v>
      </c>
      <c r="C10" s="164">
        <f t="shared" ref="C10:C15" si="0">D10+E10</f>
        <v>15000000</v>
      </c>
      <c r="D10" s="164">
        <v>15000000</v>
      </c>
      <c r="E10" s="164"/>
      <c r="F10" s="165"/>
      <c r="H10" s="159"/>
    </row>
    <row r="11" spans="1:11" ht="31.5">
      <c r="A11" s="161">
        <v>206210</v>
      </c>
      <c r="B11" s="162" t="s">
        <v>280</v>
      </c>
      <c r="C11" s="164">
        <f t="shared" si="0"/>
        <v>-15000000</v>
      </c>
      <c r="D11" s="164">
        <v>-15000000</v>
      </c>
      <c r="E11" s="164"/>
      <c r="F11" s="165"/>
      <c r="H11" s="160"/>
    </row>
    <row r="12" spans="1:11" ht="31.5">
      <c r="A12" s="140">
        <v>208000</v>
      </c>
      <c r="B12" s="141" t="s">
        <v>155</v>
      </c>
      <c r="C12" s="154">
        <f t="shared" si="0"/>
        <v>8516906</v>
      </c>
      <c r="D12" s="154">
        <f>D13-D14+D15</f>
        <v>-278558.90000000002</v>
      </c>
      <c r="E12" s="154">
        <f>E13-E14+E15</f>
        <v>8795464.9000000004</v>
      </c>
      <c r="F12" s="154">
        <f>F13-F14+F15</f>
        <v>8686762.9000000004</v>
      </c>
      <c r="G12" s="142"/>
      <c r="H12" s="142"/>
      <c r="I12" s="142"/>
      <c r="J12" s="142"/>
      <c r="K12" s="142"/>
    </row>
    <row r="13" spans="1:11">
      <c r="A13" s="143">
        <v>208100</v>
      </c>
      <c r="B13" s="144" t="s">
        <v>156</v>
      </c>
      <c r="C13" s="154">
        <f t="shared" si="0"/>
        <v>10525822.140000001</v>
      </c>
      <c r="D13" s="155">
        <v>9408204.4800000004</v>
      </c>
      <c r="E13" s="155">
        <v>1117617.6599999999</v>
      </c>
      <c r="F13" s="155">
        <v>703144.85</v>
      </c>
      <c r="G13" s="142"/>
      <c r="H13" s="142"/>
      <c r="I13" s="142"/>
      <c r="J13" s="142"/>
      <c r="K13" s="142"/>
    </row>
    <row r="14" spans="1:11">
      <c r="A14" s="143">
        <v>208200</v>
      </c>
      <c r="B14" s="144" t="s">
        <v>157</v>
      </c>
      <c r="C14" s="154">
        <f t="shared" si="0"/>
        <v>2008916.14</v>
      </c>
      <c r="D14" s="155">
        <v>1000000.48</v>
      </c>
      <c r="E14" s="155">
        <v>1008915.66</v>
      </c>
      <c r="F14" s="155">
        <v>703144.85</v>
      </c>
      <c r="G14" s="142"/>
      <c r="H14" s="142"/>
      <c r="I14" s="142"/>
      <c r="J14" s="142"/>
      <c r="K14" s="142"/>
    </row>
    <row r="15" spans="1:11" ht="47.25">
      <c r="A15" s="143">
        <v>208400</v>
      </c>
      <c r="B15" s="144" t="s">
        <v>158</v>
      </c>
      <c r="C15" s="156">
        <f t="shared" si="0"/>
        <v>0</v>
      </c>
      <c r="D15" s="155">
        <v>-8686762.9000000004</v>
      </c>
      <c r="E15" s="155">
        <v>8686762.9000000004</v>
      </c>
      <c r="F15" s="155">
        <v>8686762.9000000004</v>
      </c>
    </row>
    <row r="16" spans="1:11">
      <c r="A16" s="140"/>
      <c r="B16" s="141" t="s">
        <v>159</v>
      </c>
      <c r="C16" s="157">
        <f>C8</f>
        <v>8516906</v>
      </c>
      <c r="D16" s="157">
        <f>D8</f>
        <v>-278558.90000000002</v>
      </c>
      <c r="E16" s="157">
        <f>E8</f>
        <v>8795464.9000000004</v>
      </c>
      <c r="F16" s="157">
        <f>F8</f>
        <v>8686762.9000000004</v>
      </c>
    </row>
    <row r="17" spans="1:8">
      <c r="A17" s="140">
        <v>600000</v>
      </c>
      <c r="B17" s="141" t="s">
        <v>160</v>
      </c>
      <c r="C17" s="153">
        <f>C21</f>
        <v>8516906</v>
      </c>
      <c r="D17" s="153">
        <f>D21</f>
        <v>-278558.90000000002</v>
      </c>
      <c r="E17" s="153">
        <f>E21</f>
        <v>8795464.9000000004</v>
      </c>
      <c r="F17" s="153">
        <f>F21</f>
        <v>8686762.9000000004</v>
      </c>
    </row>
    <row r="18" spans="1:8" ht="47.25">
      <c r="A18" s="166">
        <v>601000</v>
      </c>
      <c r="B18" s="167" t="s">
        <v>278</v>
      </c>
      <c r="C18" s="163">
        <f>SUM(C19:C20)</f>
        <v>0</v>
      </c>
      <c r="D18" s="163">
        <f>SUM(D19:D20)</f>
        <v>0</v>
      </c>
      <c r="E18" s="163">
        <f>SUM(E19:E20)</f>
        <v>0</v>
      </c>
      <c r="F18" s="163">
        <f>SUM(F19:F20)</f>
        <v>0</v>
      </c>
      <c r="H18" s="158"/>
    </row>
    <row r="19" spans="1:8">
      <c r="A19" s="161">
        <v>601110</v>
      </c>
      <c r="B19" s="162" t="s">
        <v>279</v>
      </c>
      <c r="C19" s="164">
        <f t="shared" ref="C19:C25" si="1">D19+E19</f>
        <v>15000000</v>
      </c>
      <c r="D19" s="164">
        <v>15000000</v>
      </c>
      <c r="E19" s="164"/>
      <c r="F19" s="165"/>
      <c r="H19" s="159"/>
    </row>
    <row r="20" spans="1:8" ht="31.5">
      <c r="A20" s="161">
        <v>601210</v>
      </c>
      <c r="B20" s="162" t="s">
        <v>280</v>
      </c>
      <c r="C20" s="164">
        <f t="shared" si="1"/>
        <v>-15000000</v>
      </c>
      <c r="D20" s="164">
        <v>-15000000</v>
      </c>
      <c r="E20" s="164"/>
      <c r="F20" s="165"/>
      <c r="H20" s="160"/>
    </row>
    <row r="21" spans="1:8">
      <c r="A21" s="140">
        <v>602000</v>
      </c>
      <c r="B21" s="141" t="s">
        <v>161</v>
      </c>
      <c r="C21" s="154">
        <f t="shared" si="1"/>
        <v>8516906</v>
      </c>
      <c r="D21" s="154">
        <f>D22-D23+D24</f>
        <v>-278558.90000000002</v>
      </c>
      <c r="E21" s="154">
        <f>E22-E23+E24</f>
        <v>8795464.9000000004</v>
      </c>
      <c r="F21" s="154">
        <f>F22-F23+F24</f>
        <v>8686762.9000000004</v>
      </c>
    </row>
    <row r="22" spans="1:8">
      <c r="A22" s="143">
        <v>602100</v>
      </c>
      <c r="B22" s="144" t="s">
        <v>156</v>
      </c>
      <c r="C22" s="154">
        <f t="shared" si="1"/>
        <v>10525822.140000001</v>
      </c>
      <c r="D22" s="155">
        <v>9408204.4800000004</v>
      </c>
      <c r="E22" s="155">
        <v>1117617.6599999999</v>
      </c>
      <c r="F22" s="155">
        <v>703144.85</v>
      </c>
    </row>
    <row r="23" spans="1:8">
      <c r="A23" s="143">
        <v>602200</v>
      </c>
      <c r="B23" s="144" t="s">
        <v>157</v>
      </c>
      <c r="C23" s="154">
        <f t="shared" si="1"/>
        <v>2008916.14</v>
      </c>
      <c r="D23" s="155">
        <v>1000000.48</v>
      </c>
      <c r="E23" s="155">
        <v>1008915.66</v>
      </c>
      <c r="F23" s="155">
        <v>703144.85</v>
      </c>
    </row>
    <row r="24" spans="1:8" s="145" customFormat="1" ht="47.25">
      <c r="A24" s="143">
        <v>602400</v>
      </c>
      <c r="B24" s="144" t="s">
        <v>158</v>
      </c>
      <c r="C24" s="156">
        <f t="shared" si="1"/>
        <v>0</v>
      </c>
      <c r="D24" s="155">
        <v>-8686762.9000000004</v>
      </c>
      <c r="E24" s="155">
        <v>8686762.9000000004</v>
      </c>
      <c r="F24" s="155">
        <v>8686762.9000000004</v>
      </c>
    </row>
    <row r="25" spans="1:8">
      <c r="A25" s="140"/>
      <c r="B25" s="141" t="s">
        <v>162</v>
      </c>
      <c r="C25" s="156">
        <f t="shared" si="1"/>
        <v>8516906</v>
      </c>
      <c r="D25" s="156">
        <f>D17</f>
        <v>-278558.90000000002</v>
      </c>
      <c r="E25" s="156">
        <f>E17</f>
        <v>8795464.9000000004</v>
      </c>
      <c r="F25" s="156">
        <f>F17</f>
        <v>8686762.9000000004</v>
      </c>
    </row>
    <row r="26" spans="1:8">
      <c r="A26" s="13"/>
      <c r="B26" s="13"/>
      <c r="C26" s="13"/>
      <c r="D26" s="13"/>
      <c r="E26" s="13"/>
      <c r="F26" s="13"/>
    </row>
    <row r="27" spans="1:8">
      <c r="A27" s="3"/>
      <c r="B27" s="3"/>
      <c r="C27" s="3"/>
      <c r="D27" s="3"/>
      <c r="E27" s="3"/>
      <c r="F27" s="3"/>
    </row>
    <row r="28" spans="1:8">
      <c r="A28" s="2" t="s">
        <v>68</v>
      </c>
      <c r="B28" s="3"/>
      <c r="C28" s="3"/>
      <c r="D28" s="3"/>
      <c r="E28" s="3" t="s">
        <v>180</v>
      </c>
      <c r="F28" s="3"/>
    </row>
    <row r="31" spans="1:8">
      <c r="C31" s="3"/>
      <c r="D31" s="3"/>
      <c r="E31" s="3"/>
      <c r="F31" s="3"/>
      <c r="G31" s="3"/>
    </row>
  </sheetData>
  <mergeCells count="7">
    <mergeCell ref="C1:F1"/>
    <mergeCell ref="A2:F2"/>
    <mergeCell ref="A6:A7"/>
    <mergeCell ref="B6:B7"/>
    <mergeCell ref="C6:C7"/>
    <mergeCell ref="D6:D7"/>
    <mergeCell ref="E6:F6"/>
  </mergeCells>
  <phoneticPr fontId="37" type="noConversion"/>
  <pageMargins left="0.70866141732283472" right="0.70866141732283472" top="0.74803149606299213" bottom="0.74803149606299213" header="0.31496062992125984" footer="0.31496062992125984"/>
  <pageSetup paperSize="9" scale="6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S90"/>
  <sheetViews>
    <sheetView showGridLines="0" showZeros="0" topLeftCell="B1" zoomScale="75" zoomScaleNormal="75" zoomScaleSheetLayoutView="50" workbookViewId="0">
      <pane xSplit="4" ySplit="12" topLeftCell="F46" activePane="bottomRight" state="frozen"/>
      <selection activeCell="B1" sqref="B1"/>
      <selection pane="topRight" activeCell="F1" sqref="F1"/>
      <selection pane="bottomLeft" activeCell="B13" sqref="B13"/>
      <selection pane="bottomRight" activeCell="B48" sqref="B48:E49"/>
    </sheetView>
  </sheetViews>
  <sheetFormatPr defaultColWidth="9.1640625" defaultRowHeight="18.75"/>
  <cols>
    <col min="1" max="1" width="3.83203125" style="53" hidden="1" customWidth="1"/>
    <col min="2" max="2" width="17" style="101" customWidth="1"/>
    <col min="3" max="3" width="16" style="101" customWidth="1"/>
    <col min="4" max="4" width="15.5" style="101" customWidth="1"/>
    <col min="5" max="5" width="84.83203125" style="53" customWidth="1"/>
    <col min="6" max="6" width="22.33203125" style="53" customWidth="1"/>
    <col min="7" max="7" width="23.1640625" style="53" customWidth="1"/>
    <col min="8" max="8" width="22.33203125" style="53" customWidth="1"/>
    <col min="9" max="9" width="20.5" style="53" customWidth="1"/>
    <col min="10" max="10" width="20.33203125" style="53" customWidth="1"/>
    <col min="11" max="11" width="22.1640625" style="53" customWidth="1"/>
    <col min="12" max="12" width="19.83203125" style="53" customWidth="1"/>
    <col min="13" max="13" width="18.6640625" style="53" customWidth="1"/>
    <col min="14" max="14" width="17.6640625" style="53" customWidth="1"/>
    <col min="15" max="15" width="17.33203125" style="53" customWidth="1"/>
    <col min="16" max="16" width="21.1640625" style="53" customWidth="1"/>
    <col min="17" max="17" width="22" style="53" customWidth="1"/>
    <col min="18" max="18" width="16.83203125" style="53" customWidth="1"/>
    <col min="19" max="16384" width="9.1640625" style="57"/>
  </cols>
  <sheetData>
    <row r="1" spans="1:19" ht="24" customHeight="1">
      <c r="B1" s="54"/>
      <c r="C1" s="54"/>
      <c r="D1" s="54"/>
      <c r="E1" s="55"/>
      <c r="F1" s="56"/>
      <c r="G1" s="56"/>
      <c r="H1" s="56"/>
      <c r="I1" s="56"/>
      <c r="J1" s="56"/>
      <c r="K1" s="56"/>
      <c r="L1" s="231"/>
      <c r="M1" s="56"/>
      <c r="N1" s="56"/>
      <c r="O1" s="56"/>
      <c r="P1" s="326" t="s">
        <v>32</v>
      </c>
      <c r="Q1" s="326"/>
      <c r="R1" s="55"/>
    </row>
    <row r="2" spans="1:19" ht="17.25" customHeight="1">
      <c r="B2" s="54" t="s">
        <v>438</v>
      </c>
      <c r="C2" s="54"/>
      <c r="D2" s="54"/>
      <c r="E2" s="329" t="s">
        <v>332</v>
      </c>
      <c r="F2" s="330"/>
      <c r="G2" s="330"/>
      <c r="H2" s="331"/>
      <c r="I2" s="331"/>
      <c r="J2" s="58"/>
      <c r="K2" s="56"/>
      <c r="L2" s="231"/>
      <c r="M2" s="58"/>
      <c r="N2" s="58"/>
      <c r="O2" s="326" t="s">
        <v>289</v>
      </c>
      <c r="P2" s="327"/>
      <c r="Q2" s="327"/>
      <c r="R2" s="55"/>
      <c r="S2" s="55"/>
    </row>
    <row r="3" spans="1:19" ht="17.25" customHeight="1">
      <c r="B3" s="54"/>
      <c r="C3" s="54"/>
      <c r="D3" s="54"/>
      <c r="E3" s="58"/>
      <c r="F3" s="168"/>
      <c r="G3" s="168"/>
      <c r="H3" s="169"/>
      <c r="I3" s="169"/>
      <c r="J3" s="58"/>
      <c r="K3" s="56"/>
      <c r="L3" s="231"/>
      <c r="M3" s="58"/>
      <c r="N3" s="58"/>
      <c r="O3" s="56"/>
      <c r="P3" s="326" t="s">
        <v>449</v>
      </c>
      <c r="Q3" s="327"/>
      <c r="R3" s="55"/>
      <c r="S3" s="55"/>
    </row>
    <row r="4" spans="1:19" ht="19.5" customHeight="1">
      <c r="B4" s="54"/>
      <c r="C4" s="54"/>
      <c r="D4" s="54"/>
      <c r="E4" s="55"/>
      <c r="F4" s="329"/>
      <c r="G4" s="329"/>
      <c r="H4" s="329"/>
      <c r="I4" s="329"/>
      <c r="J4" s="329"/>
      <c r="K4" s="329"/>
      <c r="L4" s="329"/>
      <c r="M4" s="329"/>
      <c r="N4" s="56"/>
      <c r="O4" s="56"/>
      <c r="P4" s="332"/>
      <c r="Q4" s="332"/>
      <c r="R4" s="55"/>
    </row>
    <row r="5" spans="1:19" ht="19.5" customHeight="1">
      <c r="B5" s="54"/>
      <c r="C5" s="54"/>
      <c r="D5" s="54"/>
      <c r="E5" s="55"/>
      <c r="F5" s="58"/>
      <c r="G5" s="58"/>
      <c r="H5" s="58"/>
      <c r="I5" s="58"/>
      <c r="J5" s="58"/>
      <c r="K5" s="58"/>
      <c r="L5" s="232"/>
      <c r="M5" s="58"/>
      <c r="N5" s="56"/>
      <c r="O5" s="56"/>
      <c r="P5" s="56"/>
      <c r="Q5" s="56"/>
      <c r="R5" s="55"/>
    </row>
    <row r="6" spans="1:19" ht="19.5" customHeight="1">
      <c r="B6" s="125" t="s">
        <v>299</v>
      </c>
      <c r="C6" s="54"/>
      <c r="D6" s="54"/>
      <c r="E6" s="55"/>
      <c r="F6" s="58"/>
      <c r="G6" s="58"/>
      <c r="H6" s="58"/>
      <c r="I6" s="58"/>
      <c r="J6" s="58"/>
      <c r="K6" s="58"/>
      <c r="L6" s="232"/>
      <c r="M6" s="58"/>
      <c r="N6" s="56"/>
      <c r="O6" s="56"/>
      <c r="P6" s="56"/>
      <c r="Q6" s="56"/>
      <c r="R6" s="55"/>
    </row>
    <row r="7" spans="1:19" ht="19.5" customHeight="1">
      <c r="B7" s="3" t="s">
        <v>170</v>
      </c>
      <c r="C7" s="54"/>
      <c r="D7" s="54"/>
      <c r="E7" s="55"/>
      <c r="F7" s="58"/>
      <c r="G7" s="58"/>
      <c r="H7" s="58"/>
      <c r="I7" s="58"/>
      <c r="J7" s="58"/>
      <c r="K7" s="58"/>
      <c r="L7" s="232"/>
      <c r="M7" s="58"/>
      <c r="N7" s="56"/>
      <c r="O7" s="56"/>
      <c r="P7" s="56"/>
      <c r="Q7" s="56"/>
      <c r="R7" s="55"/>
    </row>
    <row r="8" spans="1:19" ht="15.75" customHeight="1">
      <c r="B8" s="54"/>
      <c r="C8" s="54"/>
      <c r="D8" s="54"/>
      <c r="E8" s="55"/>
      <c r="F8" s="56"/>
      <c r="G8" s="56"/>
      <c r="H8" s="56"/>
      <c r="I8" s="56"/>
      <c r="J8" s="56"/>
      <c r="K8" s="56"/>
      <c r="L8" s="231"/>
      <c r="M8" s="56"/>
      <c r="N8" s="56"/>
      <c r="O8" s="56"/>
      <c r="P8" s="56"/>
      <c r="Q8" s="233"/>
      <c r="R8" s="55"/>
    </row>
    <row r="9" spans="1:19" ht="15.75" customHeight="1">
      <c r="B9" s="310" t="s">
        <v>172</v>
      </c>
      <c r="C9" s="310" t="s">
        <v>173</v>
      </c>
      <c r="D9" s="310" t="s">
        <v>174</v>
      </c>
      <c r="E9" s="315" t="s">
        <v>175</v>
      </c>
      <c r="F9" s="318" t="s">
        <v>14</v>
      </c>
      <c r="G9" s="319"/>
      <c r="H9" s="319"/>
      <c r="I9" s="319"/>
      <c r="J9" s="320"/>
      <c r="K9" s="318" t="s">
        <v>15</v>
      </c>
      <c r="L9" s="319"/>
      <c r="M9" s="319"/>
      <c r="N9" s="319"/>
      <c r="O9" s="319"/>
      <c r="P9" s="319"/>
      <c r="Q9" s="333" t="s">
        <v>16</v>
      </c>
      <c r="R9" s="55"/>
    </row>
    <row r="10" spans="1:19" ht="49.5" customHeight="1">
      <c r="B10" s="311"/>
      <c r="C10" s="313"/>
      <c r="D10" s="313"/>
      <c r="E10" s="316"/>
      <c r="F10" s="324" t="s">
        <v>144</v>
      </c>
      <c r="G10" s="321" t="s">
        <v>18</v>
      </c>
      <c r="H10" s="318" t="s">
        <v>19</v>
      </c>
      <c r="I10" s="320"/>
      <c r="J10" s="321" t="s">
        <v>20</v>
      </c>
      <c r="K10" s="324" t="s">
        <v>144</v>
      </c>
      <c r="L10" s="321" t="s">
        <v>149</v>
      </c>
      <c r="M10" s="321" t="s">
        <v>18</v>
      </c>
      <c r="N10" s="318" t="s">
        <v>19</v>
      </c>
      <c r="O10" s="320"/>
      <c r="P10" s="321" t="s">
        <v>20</v>
      </c>
      <c r="Q10" s="334"/>
      <c r="R10" s="55"/>
    </row>
    <row r="11" spans="1:19" ht="15.75" customHeight="1">
      <c r="B11" s="311"/>
      <c r="C11" s="313"/>
      <c r="D11" s="313"/>
      <c r="E11" s="316"/>
      <c r="F11" s="328"/>
      <c r="G11" s="322"/>
      <c r="H11" s="324" t="s">
        <v>21</v>
      </c>
      <c r="I11" s="324" t="s">
        <v>22</v>
      </c>
      <c r="J11" s="322"/>
      <c r="K11" s="328"/>
      <c r="L11" s="336"/>
      <c r="M11" s="322"/>
      <c r="N11" s="324" t="s">
        <v>21</v>
      </c>
      <c r="O11" s="324" t="s">
        <v>22</v>
      </c>
      <c r="P11" s="322"/>
      <c r="Q11" s="334"/>
      <c r="R11" s="55"/>
    </row>
    <row r="12" spans="1:19" ht="219" customHeight="1">
      <c r="B12" s="312"/>
      <c r="C12" s="314"/>
      <c r="D12" s="314"/>
      <c r="E12" s="317"/>
      <c r="F12" s="325"/>
      <c r="G12" s="323"/>
      <c r="H12" s="325"/>
      <c r="I12" s="325"/>
      <c r="J12" s="323"/>
      <c r="K12" s="325"/>
      <c r="L12" s="337"/>
      <c r="M12" s="323"/>
      <c r="N12" s="325"/>
      <c r="O12" s="325"/>
      <c r="P12" s="323"/>
      <c r="Q12" s="335"/>
      <c r="R12" s="55"/>
    </row>
    <row r="13" spans="1:19" ht="17.25" customHeight="1">
      <c r="B13" s="239">
        <v>1</v>
      </c>
      <c r="C13" s="234" t="s">
        <v>244</v>
      </c>
      <c r="D13" s="236" t="s">
        <v>245</v>
      </c>
      <c r="E13" s="235">
        <v>4</v>
      </c>
      <c r="F13" s="237">
        <v>5</v>
      </c>
      <c r="G13" s="237">
        <v>6</v>
      </c>
      <c r="H13" s="237">
        <v>7</v>
      </c>
      <c r="I13" s="237">
        <v>8</v>
      </c>
      <c r="J13" s="237">
        <v>9</v>
      </c>
      <c r="K13" s="237">
        <v>10</v>
      </c>
      <c r="L13" s="240">
        <v>11</v>
      </c>
      <c r="M13" s="237">
        <v>12</v>
      </c>
      <c r="N13" s="237">
        <v>13</v>
      </c>
      <c r="O13" s="237">
        <v>14</v>
      </c>
      <c r="P13" s="237">
        <v>15</v>
      </c>
      <c r="Q13" s="238">
        <v>16</v>
      </c>
      <c r="R13" s="55"/>
    </row>
    <row r="14" spans="1:19" s="67" customFormat="1" ht="34.5" customHeight="1">
      <c r="A14" s="60"/>
      <c r="B14" s="61" t="s">
        <v>40</v>
      </c>
      <c r="C14" s="61"/>
      <c r="D14" s="62"/>
      <c r="E14" s="63" t="s">
        <v>69</v>
      </c>
      <c r="F14" s="64">
        <f>F15</f>
        <v>47185459</v>
      </c>
      <c r="G14" s="64">
        <f t="shared" ref="G14:P14" si="0">G15</f>
        <v>38642919</v>
      </c>
      <c r="H14" s="64">
        <f t="shared" si="0"/>
        <v>19751308</v>
      </c>
      <c r="I14" s="64">
        <f t="shared" si="0"/>
        <v>1277227</v>
      </c>
      <c r="J14" s="64">
        <f t="shared" si="0"/>
        <v>8542540</v>
      </c>
      <c r="K14" s="64">
        <f t="shared" si="0"/>
        <v>3029833</v>
      </c>
      <c r="L14" s="64">
        <f t="shared" si="0"/>
        <v>2617131</v>
      </c>
      <c r="M14" s="64">
        <f t="shared" si="0"/>
        <v>405100</v>
      </c>
      <c r="N14" s="64">
        <f t="shared" si="0"/>
        <v>48612</v>
      </c>
      <c r="O14" s="64">
        <f t="shared" si="0"/>
        <v>0</v>
      </c>
      <c r="P14" s="64">
        <f t="shared" si="0"/>
        <v>2624733</v>
      </c>
      <c r="Q14" s="65">
        <f t="shared" ref="Q14:Q58" si="1">F14+K14</f>
        <v>50215292</v>
      </c>
      <c r="R14" s="66"/>
    </row>
    <row r="15" spans="1:19" s="67" customFormat="1" ht="40.5" customHeight="1">
      <c r="A15" s="60"/>
      <c r="B15" s="61" t="s">
        <v>41</v>
      </c>
      <c r="C15" s="61"/>
      <c r="D15" s="62"/>
      <c r="E15" s="63" t="s">
        <v>69</v>
      </c>
      <c r="F15" s="64">
        <f t="shared" ref="F15:P15" si="2">SUM(F16:F35)</f>
        <v>47185459</v>
      </c>
      <c r="G15" s="64">
        <f t="shared" si="2"/>
        <v>38642919</v>
      </c>
      <c r="H15" s="64">
        <f t="shared" si="2"/>
        <v>19751308</v>
      </c>
      <c r="I15" s="64">
        <f t="shared" si="2"/>
        <v>1277227</v>
      </c>
      <c r="J15" s="64">
        <f t="shared" si="2"/>
        <v>8542540</v>
      </c>
      <c r="K15" s="64">
        <f t="shared" si="2"/>
        <v>3029833</v>
      </c>
      <c r="L15" s="64">
        <f t="shared" si="2"/>
        <v>2617131</v>
      </c>
      <c r="M15" s="64">
        <f t="shared" si="2"/>
        <v>405100</v>
      </c>
      <c r="N15" s="64">
        <f t="shared" si="2"/>
        <v>48612</v>
      </c>
      <c r="O15" s="64">
        <f t="shared" si="2"/>
        <v>0</v>
      </c>
      <c r="P15" s="64">
        <f t="shared" si="2"/>
        <v>2624733</v>
      </c>
      <c r="Q15" s="65">
        <f t="shared" si="1"/>
        <v>50215292</v>
      </c>
      <c r="R15" s="66"/>
    </row>
    <row r="16" spans="1:19" ht="83.25" customHeight="1">
      <c r="B16" s="68" t="s">
        <v>71</v>
      </c>
      <c r="C16" s="68" t="s">
        <v>70</v>
      </c>
      <c r="D16" s="69" t="s">
        <v>35</v>
      </c>
      <c r="E16" s="126" t="s">
        <v>77</v>
      </c>
      <c r="F16" s="70">
        <f t="shared" ref="F16:F35" si="3">G16+J16</f>
        <v>21249519</v>
      </c>
      <c r="G16" s="71">
        <v>21249519</v>
      </c>
      <c r="H16" s="72">
        <v>15817174</v>
      </c>
      <c r="I16" s="72">
        <v>1195852</v>
      </c>
      <c r="J16" s="73"/>
      <c r="K16" s="73">
        <f>M16+P16</f>
        <v>179568</v>
      </c>
      <c r="L16" s="73">
        <f>P16</f>
        <v>45568</v>
      </c>
      <c r="M16" s="73">
        <v>134000</v>
      </c>
      <c r="N16" s="74"/>
      <c r="O16" s="74"/>
      <c r="P16" s="73">
        <v>45568</v>
      </c>
      <c r="Q16" s="65">
        <f t="shared" si="1"/>
        <v>21429087</v>
      </c>
      <c r="R16" s="66"/>
    </row>
    <row r="17" spans="2:18" ht="43.5" customHeight="1">
      <c r="B17" s="68" t="s">
        <v>107</v>
      </c>
      <c r="C17" s="68" t="s">
        <v>106</v>
      </c>
      <c r="D17" s="69" t="s">
        <v>7</v>
      </c>
      <c r="E17" s="126" t="s">
        <v>108</v>
      </c>
      <c r="F17" s="70">
        <f t="shared" si="3"/>
        <v>478243</v>
      </c>
      <c r="G17" s="71">
        <v>478243</v>
      </c>
      <c r="H17" s="72"/>
      <c r="I17" s="72"/>
      <c r="J17" s="73"/>
      <c r="K17" s="73">
        <f>M17+P17</f>
        <v>0</v>
      </c>
      <c r="L17" s="73">
        <f t="shared" ref="L17:L24" si="4">P17</f>
        <v>0</v>
      </c>
      <c r="M17" s="73"/>
      <c r="N17" s="74"/>
      <c r="O17" s="74"/>
      <c r="P17" s="73"/>
      <c r="Q17" s="65">
        <f t="shared" si="1"/>
        <v>478243</v>
      </c>
      <c r="R17" s="66"/>
    </row>
    <row r="18" spans="2:18" ht="40.5" customHeight="1">
      <c r="B18" s="68" t="s">
        <v>190</v>
      </c>
      <c r="C18" s="68" t="s">
        <v>181</v>
      </c>
      <c r="D18" s="69" t="s">
        <v>194</v>
      </c>
      <c r="E18" s="131" t="s">
        <v>193</v>
      </c>
      <c r="F18" s="70">
        <f t="shared" si="3"/>
        <v>7756798</v>
      </c>
      <c r="G18" s="71">
        <v>7756798</v>
      </c>
      <c r="H18" s="72"/>
      <c r="I18" s="72"/>
      <c r="J18" s="73"/>
      <c r="K18" s="73">
        <f>M18+P18</f>
        <v>0</v>
      </c>
      <c r="L18" s="73">
        <f t="shared" si="4"/>
        <v>0</v>
      </c>
      <c r="M18" s="73"/>
      <c r="N18" s="74"/>
      <c r="O18" s="74"/>
      <c r="P18" s="73"/>
      <c r="Q18" s="65">
        <f t="shared" si="1"/>
        <v>7756798</v>
      </c>
      <c r="R18" s="66"/>
    </row>
    <row r="19" spans="2:18" ht="66.75" customHeight="1">
      <c r="B19" s="68" t="s">
        <v>191</v>
      </c>
      <c r="C19" s="68" t="s">
        <v>182</v>
      </c>
      <c r="D19" s="69" t="s">
        <v>196</v>
      </c>
      <c r="E19" s="131" t="s">
        <v>195</v>
      </c>
      <c r="F19" s="70">
        <f t="shared" si="3"/>
        <v>1486034</v>
      </c>
      <c r="G19" s="71">
        <v>1486034</v>
      </c>
      <c r="H19" s="72"/>
      <c r="I19" s="72"/>
      <c r="J19" s="73"/>
      <c r="K19" s="73">
        <f>M19+P19</f>
        <v>0</v>
      </c>
      <c r="L19" s="73">
        <f t="shared" si="4"/>
        <v>0</v>
      </c>
      <c r="M19" s="73"/>
      <c r="N19" s="74"/>
      <c r="O19" s="74"/>
      <c r="P19" s="73"/>
      <c r="Q19" s="65">
        <f t="shared" si="1"/>
        <v>1486034</v>
      </c>
      <c r="R19" s="66"/>
    </row>
    <row r="20" spans="2:18" ht="41.25" customHeight="1">
      <c r="B20" s="68" t="s">
        <v>192</v>
      </c>
      <c r="C20" s="68" t="s">
        <v>183</v>
      </c>
      <c r="D20" s="69" t="s">
        <v>197</v>
      </c>
      <c r="E20" s="131" t="s">
        <v>198</v>
      </c>
      <c r="F20" s="70">
        <f t="shared" si="3"/>
        <v>774100</v>
      </c>
      <c r="G20" s="71">
        <v>774100</v>
      </c>
      <c r="H20" s="72"/>
      <c r="I20" s="72"/>
      <c r="J20" s="73"/>
      <c r="K20" s="73"/>
      <c r="L20" s="73">
        <f t="shared" si="4"/>
        <v>0</v>
      </c>
      <c r="M20" s="73"/>
      <c r="N20" s="74"/>
      <c r="O20" s="74"/>
      <c r="P20" s="73"/>
      <c r="Q20" s="65">
        <f t="shared" si="1"/>
        <v>774100</v>
      </c>
      <c r="R20" s="66"/>
    </row>
    <row r="21" spans="2:18" ht="75">
      <c r="B21" s="68" t="s">
        <v>97</v>
      </c>
      <c r="C21" s="68" t="s">
        <v>1</v>
      </c>
      <c r="D21" s="69" t="s">
        <v>36</v>
      </c>
      <c r="E21" s="132" t="s">
        <v>109</v>
      </c>
      <c r="F21" s="70">
        <f t="shared" si="3"/>
        <v>4728845</v>
      </c>
      <c r="G21" s="71">
        <v>4728845</v>
      </c>
      <c r="H21" s="72">
        <v>3573150</v>
      </c>
      <c r="I21" s="72">
        <v>76375</v>
      </c>
      <c r="J21" s="73"/>
      <c r="K21" s="73">
        <f t="shared" ref="K21:K35" si="5">M21+P21</f>
        <v>120000</v>
      </c>
      <c r="L21" s="73">
        <f t="shared" si="4"/>
        <v>0</v>
      </c>
      <c r="M21" s="73">
        <v>120000</v>
      </c>
      <c r="N21" s="73">
        <v>48612</v>
      </c>
      <c r="O21" s="74"/>
      <c r="P21" s="74"/>
      <c r="Q21" s="65">
        <f t="shared" si="1"/>
        <v>4848845</v>
      </c>
      <c r="R21" s="80"/>
    </row>
    <row r="22" spans="2:18" ht="52.5" customHeight="1">
      <c r="B22" s="68" t="s">
        <v>163</v>
      </c>
      <c r="C22" s="68" t="s">
        <v>164</v>
      </c>
      <c r="D22" s="69" t="s">
        <v>100</v>
      </c>
      <c r="E22" s="132" t="s">
        <v>238</v>
      </c>
      <c r="F22" s="70">
        <f t="shared" si="3"/>
        <v>399664</v>
      </c>
      <c r="G22" s="82">
        <v>399664</v>
      </c>
      <c r="H22" s="70">
        <v>287435</v>
      </c>
      <c r="I22" s="70"/>
      <c r="J22" s="83"/>
      <c r="K22" s="73">
        <f t="shared" si="5"/>
        <v>0</v>
      </c>
      <c r="L22" s="73">
        <f t="shared" si="4"/>
        <v>0</v>
      </c>
      <c r="M22" s="83"/>
      <c r="N22" s="83"/>
      <c r="O22" s="64"/>
      <c r="P22" s="64"/>
      <c r="Q22" s="65">
        <f t="shared" si="1"/>
        <v>399664</v>
      </c>
      <c r="R22" s="80"/>
    </row>
    <row r="23" spans="2:18" ht="45" customHeight="1">
      <c r="B23" s="68" t="s">
        <v>217</v>
      </c>
      <c r="C23" s="68" t="s">
        <v>218</v>
      </c>
      <c r="D23" s="69" t="s">
        <v>277</v>
      </c>
      <c r="E23" s="81" t="s">
        <v>219</v>
      </c>
      <c r="F23" s="70">
        <f t="shared" si="3"/>
        <v>5000</v>
      </c>
      <c r="G23" s="71">
        <v>5000</v>
      </c>
      <c r="H23" s="72"/>
      <c r="I23" s="72">
        <v>5000</v>
      </c>
      <c r="J23" s="73"/>
      <c r="K23" s="73">
        <f t="shared" si="5"/>
        <v>0</v>
      </c>
      <c r="L23" s="73">
        <f t="shared" si="4"/>
        <v>0</v>
      </c>
      <c r="M23" s="73"/>
      <c r="N23" s="73"/>
      <c r="O23" s="73"/>
      <c r="P23" s="73"/>
      <c r="Q23" s="65">
        <f t="shared" si="1"/>
        <v>5000</v>
      </c>
      <c r="R23" s="80"/>
    </row>
    <row r="24" spans="2:18" ht="45" customHeight="1">
      <c r="B24" s="68" t="s">
        <v>290</v>
      </c>
      <c r="C24" s="68" t="s">
        <v>291</v>
      </c>
      <c r="D24" s="69" t="s">
        <v>101</v>
      </c>
      <c r="E24" s="81" t="s">
        <v>292</v>
      </c>
      <c r="F24" s="70">
        <f t="shared" si="3"/>
        <v>7156459</v>
      </c>
      <c r="G24" s="71"/>
      <c r="H24" s="72"/>
      <c r="I24" s="72"/>
      <c r="J24" s="73">
        <v>7156459</v>
      </c>
      <c r="K24" s="73">
        <f>M24+P24</f>
        <v>91800</v>
      </c>
      <c r="L24" s="73">
        <f t="shared" si="4"/>
        <v>91800</v>
      </c>
      <c r="M24" s="73"/>
      <c r="N24" s="73"/>
      <c r="O24" s="73"/>
      <c r="P24" s="73">
        <v>91800</v>
      </c>
      <c r="Q24" s="65">
        <f t="shared" si="1"/>
        <v>7248259</v>
      </c>
      <c r="R24" s="80"/>
    </row>
    <row r="25" spans="2:18" ht="46.5" customHeight="1">
      <c r="B25" s="68" t="s">
        <v>143</v>
      </c>
      <c r="C25" s="68" t="s">
        <v>72</v>
      </c>
      <c r="D25" s="69" t="s">
        <v>101</v>
      </c>
      <c r="E25" s="81" t="s">
        <v>75</v>
      </c>
      <c r="F25" s="70">
        <f t="shared" si="3"/>
        <v>194730</v>
      </c>
      <c r="G25" s="71">
        <v>194730</v>
      </c>
      <c r="H25" s="72">
        <v>73549</v>
      </c>
      <c r="I25" s="72"/>
      <c r="J25" s="73"/>
      <c r="K25" s="73">
        <f t="shared" si="5"/>
        <v>0</v>
      </c>
      <c r="L25" s="73"/>
      <c r="M25" s="73"/>
      <c r="N25" s="74"/>
      <c r="O25" s="74"/>
      <c r="P25" s="73"/>
      <c r="Q25" s="65">
        <f t="shared" si="1"/>
        <v>194730</v>
      </c>
      <c r="R25" s="84"/>
    </row>
    <row r="26" spans="2:18" ht="119.25" customHeight="1">
      <c r="B26" s="68" t="s">
        <v>283</v>
      </c>
      <c r="C26" s="68" t="s">
        <v>281</v>
      </c>
      <c r="D26" s="69" t="s">
        <v>282</v>
      </c>
      <c r="E26" s="81" t="s">
        <v>305</v>
      </c>
      <c r="F26" s="70">
        <f t="shared" si="3"/>
        <v>1386081</v>
      </c>
      <c r="G26" s="71"/>
      <c r="H26" s="72"/>
      <c r="I26" s="72"/>
      <c r="J26" s="71">
        <v>1386081</v>
      </c>
      <c r="K26" s="73">
        <f t="shared" si="5"/>
        <v>0</v>
      </c>
      <c r="L26" s="73"/>
      <c r="M26" s="73"/>
      <c r="N26" s="74"/>
      <c r="O26" s="74"/>
      <c r="P26" s="73"/>
      <c r="Q26" s="65">
        <f t="shared" si="1"/>
        <v>1386081</v>
      </c>
      <c r="R26" s="84"/>
    </row>
    <row r="27" spans="2:18" ht="36.75" customHeight="1">
      <c r="B27" s="68" t="s">
        <v>358</v>
      </c>
      <c r="C27" s="68" t="s">
        <v>359</v>
      </c>
      <c r="D27" s="69" t="s">
        <v>362</v>
      </c>
      <c r="E27" s="81" t="s">
        <v>363</v>
      </c>
      <c r="F27" s="70">
        <f t="shared" si="3"/>
        <v>161638</v>
      </c>
      <c r="G27" s="71">
        <v>161638</v>
      </c>
      <c r="H27" s="72"/>
      <c r="I27" s="72"/>
      <c r="J27" s="71"/>
      <c r="K27" s="73">
        <f t="shared" si="5"/>
        <v>0</v>
      </c>
      <c r="L27" s="73"/>
      <c r="M27" s="73"/>
      <c r="N27" s="74"/>
      <c r="O27" s="74"/>
      <c r="P27" s="73"/>
      <c r="Q27" s="65">
        <f t="shared" si="1"/>
        <v>161638</v>
      </c>
      <c r="R27" s="84"/>
    </row>
    <row r="28" spans="2:18" ht="44.25" customHeight="1">
      <c r="B28" s="68" t="s">
        <v>120</v>
      </c>
      <c r="C28" s="68" t="s">
        <v>121</v>
      </c>
      <c r="D28" s="69" t="s">
        <v>102</v>
      </c>
      <c r="E28" s="81" t="s">
        <v>122</v>
      </c>
      <c r="F28" s="70">
        <f t="shared" si="3"/>
        <v>757625</v>
      </c>
      <c r="G28" s="71">
        <v>757625</v>
      </c>
      <c r="H28" s="72"/>
      <c r="I28" s="72"/>
      <c r="J28" s="73"/>
      <c r="K28" s="73">
        <f t="shared" si="5"/>
        <v>2065264</v>
      </c>
      <c r="L28" s="73">
        <f>P28</f>
        <v>2065264</v>
      </c>
      <c r="M28" s="73"/>
      <c r="N28" s="74"/>
      <c r="O28" s="74"/>
      <c r="P28" s="73">
        <v>2065264</v>
      </c>
      <c r="Q28" s="65">
        <f t="shared" si="1"/>
        <v>2822889</v>
      </c>
      <c r="R28" s="84"/>
    </row>
    <row r="29" spans="2:18" ht="44.25" customHeight="1">
      <c r="B29" s="68" t="s">
        <v>345</v>
      </c>
      <c r="C29" s="68" t="s">
        <v>346</v>
      </c>
      <c r="D29" s="69" t="s">
        <v>207</v>
      </c>
      <c r="E29" s="81" t="s">
        <v>347</v>
      </c>
      <c r="F29" s="70">
        <f t="shared" si="3"/>
        <v>0</v>
      </c>
      <c r="G29" s="71"/>
      <c r="H29" s="72"/>
      <c r="I29" s="72"/>
      <c r="J29" s="73"/>
      <c r="K29" s="73">
        <f t="shared" si="5"/>
        <v>43000</v>
      </c>
      <c r="L29" s="73">
        <f>P29</f>
        <v>43000</v>
      </c>
      <c r="M29" s="73"/>
      <c r="N29" s="74"/>
      <c r="O29" s="74"/>
      <c r="P29" s="73">
        <v>43000</v>
      </c>
      <c r="Q29" s="65">
        <f t="shared" si="1"/>
        <v>43000</v>
      </c>
      <c r="R29" s="84"/>
    </row>
    <row r="30" spans="2:18" ht="47.25" customHeight="1">
      <c r="B30" s="68" t="s">
        <v>206</v>
      </c>
      <c r="C30" s="68" t="s">
        <v>184</v>
      </c>
      <c r="D30" s="69" t="s">
        <v>207</v>
      </c>
      <c r="E30" s="81" t="s">
        <v>208</v>
      </c>
      <c r="F30" s="70">
        <f t="shared" si="3"/>
        <v>51168</v>
      </c>
      <c r="G30" s="71">
        <v>51168</v>
      </c>
      <c r="H30" s="72"/>
      <c r="I30" s="72"/>
      <c r="J30" s="73"/>
      <c r="K30" s="73">
        <f t="shared" si="5"/>
        <v>0</v>
      </c>
      <c r="L30" s="73">
        <f t="shared" ref="L30" si="6">P30</f>
        <v>0</v>
      </c>
      <c r="M30" s="73"/>
      <c r="N30" s="74"/>
      <c r="O30" s="74"/>
      <c r="P30" s="73"/>
      <c r="Q30" s="65">
        <f t="shared" si="1"/>
        <v>51168</v>
      </c>
      <c r="R30" s="84"/>
    </row>
    <row r="31" spans="2:18" ht="47.25" customHeight="1">
      <c r="B31" s="68" t="s">
        <v>450</v>
      </c>
      <c r="C31" s="68" t="s">
        <v>451</v>
      </c>
      <c r="D31" s="69" t="s">
        <v>452</v>
      </c>
      <c r="E31" s="81" t="s">
        <v>453</v>
      </c>
      <c r="F31" s="70">
        <f t="shared" si="3"/>
        <v>359137</v>
      </c>
      <c r="G31" s="71">
        <v>359137</v>
      </c>
      <c r="H31" s="72"/>
      <c r="I31" s="72"/>
      <c r="J31" s="73"/>
      <c r="K31" s="73">
        <f t="shared" si="5"/>
        <v>0</v>
      </c>
      <c r="L31" s="73"/>
      <c r="M31" s="73"/>
      <c r="N31" s="74"/>
      <c r="O31" s="74"/>
      <c r="P31" s="73"/>
      <c r="Q31" s="65">
        <f t="shared" si="1"/>
        <v>359137</v>
      </c>
      <c r="R31" s="84"/>
    </row>
    <row r="32" spans="2:18" ht="39" customHeight="1">
      <c r="B32" s="68" t="s">
        <v>360</v>
      </c>
      <c r="C32" s="68" t="s">
        <v>361</v>
      </c>
      <c r="D32" s="69" t="s">
        <v>350</v>
      </c>
      <c r="E32" s="81" t="s">
        <v>364</v>
      </c>
      <c r="F32" s="70">
        <f t="shared" si="3"/>
        <v>77886</v>
      </c>
      <c r="G32" s="71">
        <v>77886</v>
      </c>
      <c r="H32" s="72"/>
      <c r="I32" s="72"/>
      <c r="J32" s="73"/>
      <c r="K32" s="73">
        <f t="shared" si="5"/>
        <v>0</v>
      </c>
      <c r="L32" s="73"/>
      <c r="M32" s="73"/>
      <c r="N32" s="74"/>
      <c r="O32" s="74"/>
      <c r="P32" s="73"/>
      <c r="Q32" s="65">
        <f t="shared" si="1"/>
        <v>77886</v>
      </c>
      <c r="R32" s="84"/>
    </row>
    <row r="33" spans="1:18" ht="43.5" customHeight="1">
      <c r="B33" s="68" t="s">
        <v>348</v>
      </c>
      <c r="C33" s="68" t="s">
        <v>349</v>
      </c>
      <c r="D33" s="69" t="s">
        <v>350</v>
      </c>
      <c r="E33" s="81" t="s">
        <v>351</v>
      </c>
      <c r="F33" s="70">
        <f t="shared" si="3"/>
        <v>162532</v>
      </c>
      <c r="G33" s="71">
        <v>162532</v>
      </c>
      <c r="H33" s="72"/>
      <c r="I33" s="72"/>
      <c r="J33" s="73"/>
      <c r="K33" s="73">
        <f t="shared" si="5"/>
        <v>371499</v>
      </c>
      <c r="L33" s="73">
        <f>P33</f>
        <v>371499</v>
      </c>
      <c r="M33" s="73"/>
      <c r="N33" s="74"/>
      <c r="O33" s="74"/>
      <c r="P33" s="73">
        <v>371499</v>
      </c>
      <c r="Q33" s="65">
        <f t="shared" si="1"/>
        <v>534031</v>
      </c>
      <c r="R33" s="84"/>
    </row>
    <row r="34" spans="1:18" ht="43.5" customHeight="1">
      <c r="B34" s="68" t="s">
        <v>454</v>
      </c>
      <c r="C34" s="68" t="s">
        <v>455</v>
      </c>
      <c r="D34" s="69" t="s">
        <v>456</v>
      </c>
      <c r="E34" s="81" t="s">
        <v>457</v>
      </c>
      <c r="F34" s="70">
        <f t="shared" si="3"/>
        <v>0</v>
      </c>
      <c r="G34" s="71"/>
      <c r="H34" s="72"/>
      <c r="I34" s="72"/>
      <c r="J34" s="73"/>
      <c r="K34" s="73">
        <f t="shared" si="5"/>
        <v>7602</v>
      </c>
      <c r="L34" s="73"/>
      <c r="M34" s="73"/>
      <c r="N34" s="74"/>
      <c r="O34" s="74"/>
      <c r="P34" s="73">
        <v>7602</v>
      </c>
      <c r="Q34" s="65">
        <f t="shared" si="1"/>
        <v>7602</v>
      </c>
      <c r="R34" s="84"/>
    </row>
    <row r="35" spans="1:18" ht="37.5">
      <c r="B35" s="68" t="s">
        <v>116</v>
      </c>
      <c r="C35" s="68" t="s">
        <v>117</v>
      </c>
      <c r="D35" s="69" t="s">
        <v>118</v>
      </c>
      <c r="E35" s="81" t="s">
        <v>119</v>
      </c>
      <c r="F35" s="70">
        <f t="shared" si="3"/>
        <v>0</v>
      </c>
      <c r="G35" s="71"/>
      <c r="H35" s="72"/>
      <c r="I35" s="72"/>
      <c r="J35" s="73"/>
      <c r="K35" s="73">
        <f t="shared" si="5"/>
        <v>151100</v>
      </c>
      <c r="L35" s="73"/>
      <c r="M35" s="73">
        <v>151100</v>
      </c>
      <c r="N35" s="74"/>
      <c r="O35" s="74"/>
      <c r="P35" s="74"/>
      <c r="Q35" s="65">
        <f t="shared" si="1"/>
        <v>151100</v>
      </c>
      <c r="R35" s="84"/>
    </row>
    <row r="36" spans="1:18" s="89" customFormat="1" ht="37.5">
      <c r="A36" s="86"/>
      <c r="B36" s="61" t="s">
        <v>126</v>
      </c>
      <c r="C36" s="61"/>
      <c r="D36" s="62"/>
      <c r="E36" s="128" t="s">
        <v>128</v>
      </c>
      <c r="F36" s="64">
        <f>F37</f>
        <v>161172742</v>
      </c>
      <c r="G36" s="64">
        <f t="shared" ref="G36:P36" si="7">G37</f>
        <v>161172742</v>
      </c>
      <c r="H36" s="64">
        <f t="shared" si="7"/>
        <v>108082186</v>
      </c>
      <c r="I36" s="64">
        <f t="shared" si="7"/>
        <v>10750462</v>
      </c>
      <c r="J36" s="64">
        <f t="shared" si="7"/>
        <v>0</v>
      </c>
      <c r="K36" s="64">
        <f t="shared" si="7"/>
        <v>5937205</v>
      </c>
      <c r="L36" s="64">
        <f t="shared" si="7"/>
        <v>1985141</v>
      </c>
      <c r="M36" s="64">
        <f t="shared" si="7"/>
        <v>1705139</v>
      </c>
      <c r="N36" s="64">
        <f t="shared" si="7"/>
        <v>306248</v>
      </c>
      <c r="O36" s="64">
        <f t="shared" si="7"/>
        <v>0</v>
      </c>
      <c r="P36" s="64">
        <f t="shared" si="7"/>
        <v>4232066</v>
      </c>
      <c r="Q36" s="65">
        <f t="shared" si="1"/>
        <v>167109947</v>
      </c>
      <c r="R36" s="88"/>
    </row>
    <row r="37" spans="1:18" s="89" customFormat="1" ht="37.5">
      <c r="A37" s="86"/>
      <c r="B37" s="61" t="s">
        <v>127</v>
      </c>
      <c r="C37" s="61"/>
      <c r="D37" s="62"/>
      <c r="E37" s="128" t="s">
        <v>128</v>
      </c>
      <c r="F37" s="64">
        <f t="shared" ref="F37:P37" si="8">SUM(F38:F58)</f>
        <v>161172742</v>
      </c>
      <c r="G37" s="64">
        <f t="shared" si="8"/>
        <v>161172742</v>
      </c>
      <c r="H37" s="64">
        <f t="shared" si="8"/>
        <v>108082186</v>
      </c>
      <c r="I37" s="64">
        <f t="shared" si="8"/>
        <v>10750462</v>
      </c>
      <c r="J37" s="64">
        <f t="shared" si="8"/>
        <v>0</v>
      </c>
      <c r="K37" s="64">
        <f t="shared" si="8"/>
        <v>5937205</v>
      </c>
      <c r="L37" s="64">
        <f t="shared" ref="L37" si="9">SUM(L38:L58)</f>
        <v>1985141</v>
      </c>
      <c r="M37" s="64">
        <f t="shared" si="8"/>
        <v>1705139</v>
      </c>
      <c r="N37" s="64">
        <f t="shared" si="8"/>
        <v>306248</v>
      </c>
      <c r="O37" s="64">
        <f t="shared" si="8"/>
        <v>0</v>
      </c>
      <c r="P37" s="64">
        <f t="shared" si="8"/>
        <v>4232066</v>
      </c>
      <c r="Q37" s="65">
        <f t="shared" si="1"/>
        <v>167109947</v>
      </c>
      <c r="R37" s="88"/>
    </row>
    <row r="38" spans="1:18" ht="37.5">
      <c r="B38" s="68" t="s">
        <v>129</v>
      </c>
      <c r="C38" s="68" t="s">
        <v>78</v>
      </c>
      <c r="D38" s="69" t="s">
        <v>35</v>
      </c>
      <c r="E38" s="129" t="s">
        <v>225</v>
      </c>
      <c r="F38" s="70">
        <f t="shared" ref="F38:F56" si="10">G38+J38</f>
        <v>1307340</v>
      </c>
      <c r="G38" s="83">
        <v>1307340</v>
      </c>
      <c r="H38" s="83">
        <v>1002790</v>
      </c>
      <c r="I38" s="83">
        <v>86871</v>
      </c>
      <c r="J38" s="83"/>
      <c r="K38" s="73">
        <f t="shared" ref="K38:K72" si="11">M38+P38</f>
        <v>0</v>
      </c>
      <c r="L38" s="73">
        <f t="shared" ref="L38:L85" si="12">P38</f>
        <v>0</v>
      </c>
      <c r="M38" s="83"/>
      <c r="N38" s="83"/>
      <c r="O38" s="83"/>
      <c r="P38" s="83"/>
      <c r="Q38" s="65">
        <f t="shared" si="1"/>
        <v>1307340</v>
      </c>
      <c r="R38" s="80"/>
    </row>
    <row r="39" spans="1:18" ht="39.75" customHeight="1">
      <c r="B39" s="68" t="s">
        <v>130</v>
      </c>
      <c r="C39" s="68" t="s">
        <v>0</v>
      </c>
      <c r="D39" s="69" t="s">
        <v>99</v>
      </c>
      <c r="E39" s="81" t="s">
        <v>74</v>
      </c>
      <c r="F39" s="70">
        <f t="shared" si="10"/>
        <v>22484900</v>
      </c>
      <c r="G39" s="71">
        <v>22484900</v>
      </c>
      <c r="H39" s="72">
        <v>14391725</v>
      </c>
      <c r="I39" s="72">
        <v>1723069</v>
      </c>
      <c r="J39" s="73"/>
      <c r="K39" s="73">
        <f t="shared" si="11"/>
        <v>1183139</v>
      </c>
      <c r="L39" s="73">
        <f t="shared" si="12"/>
        <v>0</v>
      </c>
      <c r="M39" s="73">
        <v>1183139</v>
      </c>
      <c r="N39" s="73"/>
      <c r="O39" s="74"/>
      <c r="P39" s="73"/>
      <c r="Q39" s="65">
        <f t="shared" si="1"/>
        <v>23668039</v>
      </c>
      <c r="R39" s="84"/>
    </row>
    <row r="40" spans="1:18" s="59" customFormat="1" ht="37.5">
      <c r="A40" s="85"/>
      <c r="B40" s="68" t="s">
        <v>230</v>
      </c>
      <c r="C40" s="68" t="s">
        <v>226</v>
      </c>
      <c r="D40" s="69" t="s">
        <v>37</v>
      </c>
      <c r="E40" s="81" t="s">
        <v>310</v>
      </c>
      <c r="F40" s="70">
        <f t="shared" si="10"/>
        <v>33468723</v>
      </c>
      <c r="G40" s="71">
        <v>33468723</v>
      </c>
      <c r="H40" s="72">
        <v>12319013</v>
      </c>
      <c r="I40" s="72">
        <v>7073697</v>
      </c>
      <c r="J40" s="73"/>
      <c r="K40" s="73">
        <f t="shared" si="11"/>
        <v>510000</v>
      </c>
      <c r="L40" s="73">
        <f t="shared" si="12"/>
        <v>510000</v>
      </c>
      <c r="M40" s="73"/>
      <c r="N40" s="74"/>
      <c r="O40" s="74"/>
      <c r="P40" s="73">
        <v>510000</v>
      </c>
      <c r="Q40" s="65">
        <f t="shared" si="1"/>
        <v>33978723</v>
      </c>
      <c r="R40" s="91"/>
    </row>
    <row r="41" spans="1:18" s="59" customFormat="1" ht="37.5">
      <c r="A41" s="85"/>
      <c r="B41" s="68" t="s">
        <v>311</v>
      </c>
      <c r="C41" s="68" t="s">
        <v>312</v>
      </c>
      <c r="D41" s="69" t="s">
        <v>37</v>
      </c>
      <c r="E41" s="127" t="s">
        <v>313</v>
      </c>
      <c r="F41" s="70">
        <f t="shared" si="10"/>
        <v>85440000</v>
      </c>
      <c r="G41" s="71">
        <v>85440000</v>
      </c>
      <c r="H41" s="72">
        <v>70032787</v>
      </c>
      <c r="I41" s="72"/>
      <c r="J41" s="73"/>
      <c r="K41" s="73">
        <f t="shared" si="11"/>
        <v>0</v>
      </c>
      <c r="L41" s="73">
        <f t="shared" si="12"/>
        <v>0</v>
      </c>
      <c r="M41" s="73"/>
      <c r="N41" s="74"/>
      <c r="O41" s="74"/>
      <c r="P41" s="73"/>
      <c r="Q41" s="65">
        <f t="shared" si="1"/>
        <v>85440000</v>
      </c>
      <c r="R41" s="91"/>
    </row>
    <row r="42" spans="1:18" s="59" customFormat="1" ht="44.25" customHeight="1">
      <c r="A42" s="85"/>
      <c r="B42" s="68" t="s">
        <v>229</v>
      </c>
      <c r="C42" s="68" t="s">
        <v>199</v>
      </c>
      <c r="D42" s="69" t="s">
        <v>39</v>
      </c>
      <c r="E42" s="129" t="s">
        <v>178</v>
      </c>
      <c r="F42" s="70">
        <f t="shared" si="10"/>
        <v>1214940</v>
      </c>
      <c r="G42" s="71">
        <v>1214940</v>
      </c>
      <c r="H42" s="72">
        <v>906741</v>
      </c>
      <c r="I42" s="72">
        <v>64116</v>
      </c>
      <c r="J42" s="73"/>
      <c r="K42" s="73">
        <f t="shared" si="11"/>
        <v>0</v>
      </c>
      <c r="L42" s="73">
        <f t="shared" si="12"/>
        <v>0</v>
      </c>
      <c r="M42" s="73"/>
      <c r="N42" s="73"/>
      <c r="O42" s="74"/>
      <c r="P42" s="73"/>
      <c r="Q42" s="65">
        <f t="shared" si="1"/>
        <v>1214940</v>
      </c>
      <c r="R42" s="91"/>
    </row>
    <row r="43" spans="1:18" s="59" customFormat="1" ht="36.75" customHeight="1">
      <c r="A43" s="85"/>
      <c r="B43" s="68" t="s">
        <v>233</v>
      </c>
      <c r="C43" s="68" t="s">
        <v>231</v>
      </c>
      <c r="D43" s="69" t="s">
        <v>134</v>
      </c>
      <c r="E43" s="130" t="s">
        <v>133</v>
      </c>
      <c r="F43" s="75">
        <f t="shared" si="10"/>
        <v>9606855</v>
      </c>
      <c r="G43" s="76">
        <v>9606855</v>
      </c>
      <c r="H43" s="77">
        <v>4769218</v>
      </c>
      <c r="I43" s="77">
        <v>682382</v>
      </c>
      <c r="J43" s="78"/>
      <c r="K43" s="78">
        <f t="shared" si="11"/>
        <v>22000</v>
      </c>
      <c r="L43" s="73">
        <f t="shared" si="12"/>
        <v>0</v>
      </c>
      <c r="M43" s="78">
        <v>22000</v>
      </c>
      <c r="N43" s="78"/>
      <c r="O43" s="79"/>
      <c r="P43" s="78"/>
      <c r="Q43" s="65">
        <f t="shared" si="1"/>
        <v>9628855</v>
      </c>
      <c r="R43" s="91"/>
    </row>
    <row r="44" spans="1:18" s="59" customFormat="1" ht="39.75" customHeight="1">
      <c r="A44" s="85"/>
      <c r="B44" s="68" t="s">
        <v>234</v>
      </c>
      <c r="C44" s="68" t="s">
        <v>232</v>
      </c>
      <c r="D44" s="69" t="s">
        <v>134</v>
      </c>
      <c r="E44" s="130" t="s">
        <v>142</v>
      </c>
      <c r="F44" s="70">
        <f t="shared" si="10"/>
        <v>111940</v>
      </c>
      <c r="G44" s="71">
        <v>111940</v>
      </c>
      <c r="H44" s="72"/>
      <c r="I44" s="72"/>
      <c r="J44" s="73"/>
      <c r="K44" s="73">
        <f t="shared" si="11"/>
        <v>0</v>
      </c>
      <c r="L44" s="73">
        <f t="shared" si="12"/>
        <v>0</v>
      </c>
      <c r="M44" s="73"/>
      <c r="N44" s="74"/>
      <c r="O44" s="74"/>
      <c r="P44" s="73"/>
      <c r="Q44" s="65">
        <f t="shared" si="1"/>
        <v>111940</v>
      </c>
      <c r="R44" s="91"/>
    </row>
    <row r="45" spans="1:18" s="59" customFormat="1" ht="37.5">
      <c r="A45" s="85"/>
      <c r="B45" s="68" t="s">
        <v>235</v>
      </c>
      <c r="C45" s="68" t="s">
        <v>236</v>
      </c>
      <c r="D45" s="69" t="s">
        <v>134</v>
      </c>
      <c r="E45" s="130" t="s">
        <v>237</v>
      </c>
      <c r="F45" s="70">
        <f t="shared" si="10"/>
        <v>412448</v>
      </c>
      <c r="G45" s="82">
        <v>412448</v>
      </c>
      <c r="H45" s="70">
        <v>228738</v>
      </c>
      <c r="I45" s="70">
        <v>74712</v>
      </c>
      <c r="J45" s="83"/>
      <c r="K45" s="83">
        <f t="shared" si="11"/>
        <v>0</v>
      </c>
      <c r="L45" s="73">
        <f t="shared" si="12"/>
        <v>0</v>
      </c>
      <c r="M45" s="83"/>
      <c r="N45" s="64"/>
      <c r="O45" s="64"/>
      <c r="P45" s="83"/>
      <c r="Q45" s="65">
        <f t="shared" si="1"/>
        <v>412448</v>
      </c>
      <c r="R45" s="91"/>
    </row>
    <row r="46" spans="1:18" s="59" customFormat="1" ht="37.5">
      <c r="A46" s="85"/>
      <c r="B46" s="68" t="s">
        <v>314</v>
      </c>
      <c r="C46" s="68" t="s">
        <v>315</v>
      </c>
      <c r="D46" s="69" t="s">
        <v>134</v>
      </c>
      <c r="E46" s="130" t="s">
        <v>316</v>
      </c>
      <c r="F46" s="70">
        <f>G46+J46</f>
        <v>1149050</v>
      </c>
      <c r="G46" s="82">
        <v>1149050</v>
      </c>
      <c r="H46" s="70">
        <v>969845</v>
      </c>
      <c r="I46" s="70"/>
      <c r="J46" s="83"/>
      <c r="K46" s="83">
        <f t="shared" si="11"/>
        <v>0</v>
      </c>
      <c r="L46" s="73">
        <f t="shared" si="12"/>
        <v>0</v>
      </c>
      <c r="M46" s="83"/>
      <c r="N46" s="64"/>
      <c r="O46" s="64"/>
      <c r="P46" s="83"/>
      <c r="Q46" s="65">
        <f t="shared" si="1"/>
        <v>1149050</v>
      </c>
      <c r="R46" s="91"/>
    </row>
    <row r="47" spans="1:18" s="59" customFormat="1" ht="40.5" customHeight="1">
      <c r="A47" s="85"/>
      <c r="B47" s="68" t="s">
        <v>262</v>
      </c>
      <c r="C47" s="68" t="s">
        <v>263</v>
      </c>
      <c r="D47" s="69" t="s">
        <v>134</v>
      </c>
      <c r="E47" s="129" t="s">
        <v>264</v>
      </c>
      <c r="F47" s="70">
        <f>G47+J47</f>
        <v>1127546</v>
      </c>
      <c r="G47" s="82">
        <v>1127546</v>
      </c>
      <c r="H47" s="70">
        <v>846708</v>
      </c>
      <c r="I47" s="70">
        <v>60762</v>
      </c>
      <c r="J47" s="83"/>
      <c r="K47" s="83">
        <f t="shared" si="11"/>
        <v>0</v>
      </c>
      <c r="L47" s="73">
        <f t="shared" si="12"/>
        <v>0</v>
      </c>
      <c r="M47" s="83"/>
      <c r="N47" s="64"/>
      <c r="O47" s="64"/>
      <c r="P47" s="83"/>
      <c r="Q47" s="65">
        <f t="shared" si="1"/>
        <v>1127546</v>
      </c>
      <c r="R47" s="91"/>
    </row>
    <row r="48" spans="1:18" s="59" customFormat="1" ht="75.75" customHeight="1">
      <c r="A48" s="85"/>
      <c r="B48" s="68" t="s">
        <v>458</v>
      </c>
      <c r="C48" s="68" t="s">
        <v>460</v>
      </c>
      <c r="D48" s="69" t="s">
        <v>463</v>
      </c>
      <c r="E48" s="251" t="s">
        <v>462</v>
      </c>
      <c r="F48" s="70">
        <f t="shared" ref="F48:F49" si="13">G48+J48</f>
        <v>0</v>
      </c>
      <c r="G48" s="82"/>
      <c r="H48" s="70"/>
      <c r="I48" s="70"/>
      <c r="J48" s="83"/>
      <c r="K48" s="83">
        <f t="shared" ref="K48:K49" si="14">M48+P48</f>
        <v>135424</v>
      </c>
      <c r="L48" s="73">
        <f t="shared" ref="L48:L49" si="15">P48</f>
        <v>135424</v>
      </c>
      <c r="M48" s="83"/>
      <c r="N48" s="64"/>
      <c r="O48" s="64"/>
      <c r="P48" s="83">
        <v>135424</v>
      </c>
      <c r="Q48" s="65">
        <f t="shared" si="1"/>
        <v>135424</v>
      </c>
      <c r="R48" s="91"/>
    </row>
    <row r="49" spans="1:18" s="59" customFormat="1" ht="79.5" customHeight="1">
      <c r="A49" s="85"/>
      <c r="B49" s="68" t="s">
        <v>459</v>
      </c>
      <c r="C49" s="68" t="s">
        <v>461</v>
      </c>
      <c r="D49" s="69" t="s">
        <v>464</v>
      </c>
      <c r="E49" s="251" t="s">
        <v>465</v>
      </c>
      <c r="F49" s="70">
        <f t="shared" si="13"/>
        <v>0</v>
      </c>
      <c r="G49" s="82"/>
      <c r="H49" s="70"/>
      <c r="I49" s="70"/>
      <c r="J49" s="83"/>
      <c r="K49" s="83">
        <f t="shared" si="14"/>
        <v>1218816</v>
      </c>
      <c r="L49" s="73">
        <f t="shared" si="15"/>
        <v>1218816</v>
      </c>
      <c r="M49" s="83"/>
      <c r="N49" s="64"/>
      <c r="O49" s="64"/>
      <c r="P49" s="83">
        <v>1218816</v>
      </c>
      <c r="Q49" s="65">
        <f t="shared" si="1"/>
        <v>1218816</v>
      </c>
      <c r="R49" s="91"/>
    </row>
    <row r="50" spans="1:18" s="59" customFormat="1" ht="67.5" customHeight="1">
      <c r="A50" s="85"/>
      <c r="B50" s="68" t="s">
        <v>397</v>
      </c>
      <c r="C50" s="68" t="s">
        <v>398</v>
      </c>
      <c r="D50" s="69" t="s">
        <v>134</v>
      </c>
      <c r="E50" s="251" t="s">
        <v>399</v>
      </c>
      <c r="F50" s="70">
        <f>G50+J50</f>
        <v>136000</v>
      </c>
      <c r="G50" s="82">
        <v>136000</v>
      </c>
      <c r="H50" s="70">
        <v>111480</v>
      </c>
      <c r="I50" s="70"/>
      <c r="J50" s="83"/>
      <c r="K50" s="83"/>
      <c r="L50" s="73"/>
      <c r="M50" s="83"/>
      <c r="N50" s="64"/>
      <c r="O50" s="64"/>
      <c r="P50" s="83"/>
      <c r="Q50" s="65">
        <f t="shared" si="1"/>
        <v>136000</v>
      </c>
      <c r="R50" s="91"/>
    </row>
    <row r="51" spans="1:18" s="59" customFormat="1" ht="82.5" customHeight="1">
      <c r="A51" s="85"/>
      <c r="B51" s="68" t="s">
        <v>373</v>
      </c>
      <c r="C51" s="68" t="s">
        <v>374</v>
      </c>
      <c r="D51" s="69" t="s">
        <v>134</v>
      </c>
      <c r="E51" s="251" t="s">
        <v>375</v>
      </c>
      <c r="F51" s="70">
        <f t="shared" ref="F51:F53" si="16">G51+J51</f>
        <v>11535</v>
      </c>
      <c r="G51" s="82">
        <v>11535</v>
      </c>
      <c r="H51" s="70">
        <v>5969</v>
      </c>
      <c r="I51" s="70"/>
      <c r="J51" s="83"/>
      <c r="K51" s="83">
        <f t="shared" si="11"/>
        <v>0</v>
      </c>
      <c r="L51" s="73"/>
      <c r="M51" s="83"/>
      <c r="N51" s="64"/>
      <c r="O51" s="64"/>
      <c r="P51" s="83"/>
      <c r="Q51" s="65">
        <f t="shared" si="1"/>
        <v>11535</v>
      </c>
      <c r="R51" s="91"/>
    </row>
    <row r="52" spans="1:18" s="59" customFormat="1" ht="118.5" customHeight="1">
      <c r="A52" s="85"/>
      <c r="B52" s="68" t="s">
        <v>383</v>
      </c>
      <c r="C52" s="68" t="s">
        <v>385</v>
      </c>
      <c r="D52" s="69" t="s">
        <v>134</v>
      </c>
      <c r="E52" s="251" t="s">
        <v>387</v>
      </c>
      <c r="F52" s="70">
        <f t="shared" si="16"/>
        <v>0</v>
      </c>
      <c r="G52" s="82"/>
      <c r="H52" s="70"/>
      <c r="I52" s="70"/>
      <c r="J52" s="83"/>
      <c r="K52" s="83">
        <f t="shared" si="11"/>
        <v>236783</v>
      </c>
      <c r="L52" s="73">
        <v>120901</v>
      </c>
      <c r="M52" s="83"/>
      <c r="N52" s="64"/>
      <c r="O52" s="64"/>
      <c r="P52" s="83">
        <v>236783</v>
      </c>
      <c r="Q52" s="65">
        <f t="shared" si="1"/>
        <v>236783</v>
      </c>
      <c r="R52" s="91"/>
    </row>
    <row r="53" spans="1:18" s="59" customFormat="1" ht="98.25" customHeight="1">
      <c r="A53" s="85"/>
      <c r="B53" s="68" t="s">
        <v>384</v>
      </c>
      <c r="C53" s="68" t="s">
        <v>386</v>
      </c>
      <c r="D53" s="69" t="s">
        <v>134</v>
      </c>
      <c r="E53" s="251" t="s">
        <v>388</v>
      </c>
      <c r="F53" s="70">
        <f t="shared" si="16"/>
        <v>0</v>
      </c>
      <c r="G53" s="82"/>
      <c r="H53" s="70"/>
      <c r="I53" s="70"/>
      <c r="J53" s="83"/>
      <c r="K53" s="83">
        <f t="shared" si="11"/>
        <v>2131043</v>
      </c>
      <c r="L53" s="73"/>
      <c r="M53" s="83"/>
      <c r="N53" s="64"/>
      <c r="O53" s="64"/>
      <c r="P53" s="83">
        <v>2131043</v>
      </c>
      <c r="Q53" s="65">
        <f t="shared" si="1"/>
        <v>2131043</v>
      </c>
      <c r="R53" s="91"/>
    </row>
    <row r="54" spans="1:18" s="59" customFormat="1" ht="66" customHeight="1">
      <c r="A54" s="85"/>
      <c r="B54" s="68" t="s">
        <v>352</v>
      </c>
      <c r="C54" s="68" t="s">
        <v>353</v>
      </c>
      <c r="D54" s="69" t="s">
        <v>199</v>
      </c>
      <c r="E54" s="130" t="s">
        <v>389</v>
      </c>
      <c r="F54" s="70">
        <f>G54+J54</f>
        <v>12957</v>
      </c>
      <c r="G54" s="82">
        <v>12957</v>
      </c>
      <c r="H54" s="70"/>
      <c r="I54" s="70"/>
      <c r="J54" s="83"/>
      <c r="K54" s="83">
        <f t="shared" si="11"/>
        <v>0</v>
      </c>
      <c r="L54" s="73">
        <f t="shared" si="12"/>
        <v>0</v>
      </c>
      <c r="M54" s="83"/>
      <c r="N54" s="64"/>
      <c r="O54" s="64"/>
      <c r="P54" s="83"/>
      <c r="Q54" s="65">
        <f t="shared" si="1"/>
        <v>12957</v>
      </c>
      <c r="R54" s="91"/>
    </row>
    <row r="55" spans="1:18" s="59" customFormat="1" ht="37.5">
      <c r="A55" s="85"/>
      <c r="B55" s="68" t="s">
        <v>131</v>
      </c>
      <c r="C55" s="68" t="s">
        <v>3</v>
      </c>
      <c r="D55" s="69" t="s">
        <v>4</v>
      </c>
      <c r="E55" s="130" t="s">
        <v>5</v>
      </c>
      <c r="F55" s="75">
        <f t="shared" si="10"/>
        <v>238325</v>
      </c>
      <c r="G55" s="76">
        <v>238325</v>
      </c>
      <c r="H55" s="77"/>
      <c r="I55" s="77"/>
      <c r="J55" s="78"/>
      <c r="K55" s="83">
        <f t="shared" ref="K55" si="17">M55+P55</f>
        <v>0</v>
      </c>
      <c r="L55" s="73">
        <f t="shared" si="12"/>
        <v>0</v>
      </c>
      <c r="M55" s="78"/>
      <c r="N55" s="79"/>
      <c r="O55" s="79"/>
      <c r="P55" s="79"/>
      <c r="Q55" s="65">
        <f t="shared" si="1"/>
        <v>238325</v>
      </c>
      <c r="R55" s="91"/>
    </row>
    <row r="56" spans="1:18" s="59" customFormat="1" ht="37.5">
      <c r="A56" s="85"/>
      <c r="B56" s="68" t="s">
        <v>137</v>
      </c>
      <c r="C56" s="68" t="s">
        <v>136</v>
      </c>
      <c r="D56" s="69" t="s">
        <v>4</v>
      </c>
      <c r="E56" s="130" t="s">
        <v>138</v>
      </c>
      <c r="F56" s="75">
        <f t="shared" si="10"/>
        <v>67300</v>
      </c>
      <c r="G56" s="76">
        <v>67300</v>
      </c>
      <c r="H56" s="77"/>
      <c r="I56" s="77"/>
      <c r="J56" s="78"/>
      <c r="K56" s="78">
        <f t="shared" si="11"/>
        <v>0</v>
      </c>
      <c r="L56" s="73">
        <f t="shared" si="12"/>
        <v>0</v>
      </c>
      <c r="M56" s="78"/>
      <c r="N56" s="79"/>
      <c r="O56" s="79"/>
      <c r="P56" s="79"/>
      <c r="Q56" s="65">
        <f t="shared" si="1"/>
        <v>67300</v>
      </c>
      <c r="R56" s="91"/>
    </row>
    <row r="57" spans="1:18" s="59" customFormat="1" ht="37.5">
      <c r="A57" s="85"/>
      <c r="B57" s="68" t="s">
        <v>132</v>
      </c>
      <c r="C57" s="68" t="s">
        <v>48</v>
      </c>
      <c r="D57" s="69" t="s">
        <v>4</v>
      </c>
      <c r="E57" s="127" t="s">
        <v>6</v>
      </c>
      <c r="F57" s="75">
        <f>G57+J57</f>
        <v>4324788</v>
      </c>
      <c r="G57" s="76">
        <v>4324788</v>
      </c>
      <c r="H57" s="77">
        <v>2497172</v>
      </c>
      <c r="I57" s="77">
        <v>984853</v>
      </c>
      <c r="J57" s="78"/>
      <c r="K57" s="78">
        <f t="shared" si="11"/>
        <v>500000</v>
      </c>
      <c r="L57" s="73">
        <f t="shared" si="12"/>
        <v>0</v>
      </c>
      <c r="M57" s="78">
        <v>500000</v>
      </c>
      <c r="N57" s="78">
        <v>306248</v>
      </c>
      <c r="O57" s="79"/>
      <c r="P57" s="78"/>
      <c r="Q57" s="65">
        <f t="shared" si="1"/>
        <v>4824788</v>
      </c>
      <c r="R57" s="91"/>
    </row>
    <row r="58" spans="1:18" s="59" customFormat="1" ht="68.25" customHeight="1">
      <c r="A58" s="85"/>
      <c r="B58" s="68" t="s">
        <v>209</v>
      </c>
      <c r="C58" s="68" t="s">
        <v>210</v>
      </c>
      <c r="D58" s="69" t="s">
        <v>4</v>
      </c>
      <c r="E58" s="81" t="s">
        <v>261</v>
      </c>
      <c r="F58" s="75">
        <f>G58+J58</f>
        <v>58095</v>
      </c>
      <c r="G58" s="76">
        <v>58095</v>
      </c>
      <c r="H58" s="77"/>
      <c r="I58" s="77"/>
      <c r="J58" s="78"/>
      <c r="K58" s="78">
        <f>M58+P58</f>
        <v>0</v>
      </c>
      <c r="L58" s="73">
        <f t="shared" si="12"/>
        <v>0</v>
      </c>
      <c r="M58" s="78"/>
      <c r="N58" s="79"/>
      <c r="O58" s="79"/>
      <c r="P58" s="78"/>
      <c r="Q58" s="65">
        <f t="shared" si="1"/>
        <v>58095</v>
      </c>
      <c r="R58" s="91"/>
    </row>
    <row r="59" spans="1:18" s="59" customFormat="1" ht="39.75" customHeight="1">
      <c r="A59" s="85"/>
      <c r="B59" s="61" t="s">
        <v>265</v>
      </c>
      <c r="C59" s="61"/>
      <c r="D59" s="62"/>
      <c r="E59" s="87" t="s">
        <v>268</v>
      </c>
      <c r="F59" s="260">
        <f t="shared" ref="F59:P59" si="18">F60</f>
        <v>4128801</v>
      </c>
      <c r="G59" s="260">
        <f t="shared" si="18"/>
        <v>4128801</v>
      </c>
      <c r="H59" s="260">
        <f t="shared" si="18"/>
        <v>951887</v>
      </c>
      <c r="I59" s="260">
        <f t="shared" si="18"/>
        <v>21806</v>
      </c>
      <c r="J59" s="260">
        <f t="shared" si="18"/>
        <v>0</v>
      </c>
      <c r="K59" s="258">
        <f t="shared" si="11"/>
        <v>4510342.9000000004</v>
      </c>
      <c r="L59" s="259">
        <f t="shared" si="12"/>
        <v>4510342.9000000004</v>
      </c>
      <c r="M59" s="260">
        <f t="shared" si="18"/>
        <v>0</v>
      </c>
      <c r="N59" s="260">
        <f t="shared" si="18"/>
        <v>0</v>
      </c>
      <c r="O59" s="260">
        <f t="shared" si="18"/>
        <v>0</v>
      </c>
      <c r="P59" s="260">
        <f t="shared" si="18"/>
        <v>4510342.9000000004</v>
      </c>
      <c r="Q59" s="261">
        <f t="shared" ref="Q59:Q85" si="19">F59+K59</f>
        <v>8639143.9000000004</v>
      </c>
      <c r="R59" s="92"/>
    </row>
    <row r="60" spans="1:18" s="59" customFormat="1" ht="40.5" customHeight="1">
      <c r="A60" s="85"/>
      <c r="B60" s="61" t="s">
        <v>266</v>
      </c>
      <c r="C60" s="61"/>
      <c r="D60" s="62"/>
      <c r="E60" s="87" t="s">
        <v>268</v>
      </c>
      <c r="F60" s="260">
        <f t="shared" ref="F60:J60" si="20">SUM(F61:F69)</f>
        <v>4128801</v>
      </c>
      <c r="G60" s="260">
        <f t="shared" si="20"/>
        <v>4128801</v>
      </c>
      <c r="H60" s="260">
        <f t="shared" si="20"/>
        <v>951887</v>
      </c>
      <c r="I60" s="260">
        <f t="shared" si="20"/>
        <v>21806</v>
      </c>
      <c r="J60" s="260">
        <f t="shared" si="20"/>
        <v>0</v>
      </c>
      <c r="K60" s="260">
        <f t="shared" si="11"/>
        <v>4510342.9000000004</v>
      </c>
      <c r="L60" s="262">
        <f t="shared" si="12"/>
        <v>4510342.9000000004</v>
      </c>
      <c r="M60" s="260">
        <f>SUM(M61:M69)</f>
        <v>0</v>
      </c>
      <c r="N60" s="260">
        <f>SUM(N61:N69)</f>
        <v>0</v>
      </c>
      <c r="O60" s="260">
        <f>SUM(O61:O69)</f>
        <v>0</v>
      </c>
      <c r="P60" s="260">
        <f>SUM(P61:P69)</f>
        <v>4510342.9000000004</v>
      </c>
      <c r="Q60" s="261">
        <f t="shared" si="19"/>
        <v>8639143.9000000004</v>
      </c>
      <c r="R60" s="92"/>
    </row>
    <row r="61" spans="1:18" s="59" customFormat="1" ht="37.5">
      <c r="A61" s="85"/>
      <c r="B61" s="68" t="s">
        <v>267</v>
      </c>
      <c r="C61" s="68" t="s">
        <v>78</v>
      </c>
      <c r="D61" s="69" t="s">
        <v>35</v>
      </c>
      <c r="E61" s="129" t="s">
        <v>225</v>
      </c>
      <c r="F61" s="70">
        <f>G61+J61</f>
        <v>1209821</v>
      </c>
      <c r="G61" s="83">
        <v>1209821</v>
      </c>
      <c r="H61" s="83">
        <v>951887</v>
      </c>
      <c r="I61" s="83">
        <v>21806</v>
      </c>
      <c r="J61" s="83"/>
      <c r="K61" s="83">
        <f t="shared" si="11"/>
        <v>0</v>
      </c>
      <c r="L61" s="73">
        <f t="shared" si="12"/>
        <v>0</v>
      </c>
      <c r="M61" s="83"/>
      <c r="N61" s="83"/>
      <c r="O61" s="83"/>
      <c r="P61" s="83"/>
      <c r="Q61" s="65">
        <f t="shared" si="19"/>
        <v>1209821</v>
      </c>
      <c r="R61" s="92"/>
    </row>
    <row r="62" spans="1:18" ht="50.25" customHeight="1">
      <c r="B62" s="68" t="s">
        <v>269</v>
      </c>
      <c r="C62" s="68" t="s">
        <v>185</v>
      </c>
      <c r="D62" s="69" t="s">
        <v>199</v>
      </c>
      <c r="E62" s="131" t="s">
        <v>200</v>
      </c>
      <c r="F62" s="70">
        <f t="shared" ref="F62:F69" si="21">G62+J62</f>
        <v>17100</v>
      </c>
      <c r="G62" s="71">
        <v>17100</v>
      </c>
      <c r="H62" s="72"/>
      <c r="I62" s="72"/>
      <c r="J62" s="73"/>
      <c r="K62" s="83">
        <f t="shared" si="11"/>
        <v>0</v>
      </c>
      <c r="L62" s="73">
        <f t="shared" si="12"/>
        <v>0</v>
      </c>
      <c r="M62" s="73"/>
      <c r="N62" s="74"/>
      <c r="O62" s="74"/>
      <c r="P62" s="73"/>
      <c r="Q62" s="65">
        <f t="shared" si="19"/>
        <v>17100</v>
      </c>
      <c r="R62" s="66"/>
    </row>
    <row r="63" spans="1:18" ht="55.5" customHeight="1">
      <c r="B63" s="68" t="s">
        <v>270</v>
      </c>
      <c r="C63" s="68" t="s">
        <v>186</v>
      </c>
      <c r="D63" s="69" t="s">
        <v>199</v>
      </c>
      <c r="E63" s="131" t="s">
        <v>201</v>
      </c>
      <c r="F63" s="70">
        <f t="shared" si="21"/>
        <v>138000</v>
      </c>
      <c r="G63" s="71">
        <v>138000</v>
      </c>
      <c r="H63" s="72"/>
      <c r="I63" s="72"/>
      <c r="J63" s="73"/>
      <c r="K63" s="83">
        <f t="shared" si="11"/>
        <v>0</v>
      </c>
      <c r="L63" s="73">
        <f t="shared" si="12"/>
        <v>0</v>
      </c>
      <c r="M63" s="73"/>
      <c r="N63" s="74"/>
      <c r="O63" s="74"/>
      <c r="P63" s="73"/>
      <c r="Q63" s="65">
        <f t="shared" si="19"/>
        <v>138000</v>
      </c>
      <c r="R63" s="66"/>
    </row>
    <row r="64" spans="1:18" ht="53.25" customHeight="1">
      <c r="B64" s="68" t="s">
        <v>271</v>
      </c>
      <c r="C64" s="68" t="s">
        <v>187</v>
      </c>
      <c r="D64" s="69" t="s">
        <v>199</v>
      </c>
      <c r="E64" s="131" t="s">
        <v>202</v>
      </c>
      <c r="F64" s="70">
        <f t="shared" si="21"/>
        <v>11000</v>
      </c>
      <c r="G64" s="71">
        <v>11000</v>
      </c>
      <c r="H64" s="72"/>
      <c r="I64" s="72"/>
      <c r="J64" s="73"/>
      <c r="K64" s="83">
        <f t="shared" si="11"/>
        <v>0</v>
      </c>
      <c r="L64" s="73">
        <f t="shared" si="12"/>
        <v>0</v>
      </c>
      <c r="M64" s="73"/>
      <c r="N64" s="74"/>
      <c r="O64" s="74"/>
      <c r="P64" s="73"/>
      <c r="Q64" s="65">
        <f t="shared" si="19"/>
        <v>11000</v>
      </c>
      <c r="R64" s="66"/>
    </row>
    <row r="65" spans="1:18" ht="53.25" customHeight="1">
      <c r="B65" s="68" t="s">
        <v>365</v>
      </c>
      <c r="C65" s="68" t="s">
        <v>366</v>
      </c>
      <c r="D65" s="69" t="s">
        <v>100</v>
      </c>
      <c r="E65" s="131" t="s">
        <v>367</v>
      </c>
      <c r="F65" s="70">
        <f t="shared" si="21"/>
        <v>15980</v>
      </c>
      <c r="G65" s="82">
        <v>15980</v>
      </c>
      <c r="H65" s="70"/>
      <c r="I65" s="70"/>
      <c r="J65" s="83"/>
      <c r="K65" s="83">
        <f t="shared" si="11"/>
        <v>0</v>
      </c>
      <c r="L65" s="73"/>
      <c r="M65" s="83"/>
      <c r="N65" s="64"/>
      <c r="O65" s="64"/>
      <c r="P65" s="83"/>
      <c r="Q65" s="65">
        <f t="shared" si="19"/>
        <v>15980</v>
      </c>
      <c r="R65" s="66"/>
    </row>
    <row r="66" spans="1:18" ht="92.25" customHeight="1">
      <c r="B66" s="68" t="s">
        <v>272</v>
      </c>
      <c r="C66" s="68" t="s">
        <v>189</v>
      </c>
      <c r="D66" s="69" t="s">
        <v>0</v>
      </c>
      <c r="E66" s="132" t="s">
        <v>203</v>
      </c>
      <c r="F66" s="70">
        <f t="shared" si="21"/>
        <v>1459300</v>
      </c>
      <c r="G66" s="82">
        <v>1459300</v>
      </c>
      <c r="H66" s="70"/>
      <c r="I66" s="70"/>
      <c r="J66" s="83"/>
      <c r="K66" s="83">
        <f t="shared" si="11"/>
        <v>0</v>
      </c>
      <c r="L66" s="73">
        <f t="shared" si="12"/>
        <v>0</v>
      </c>
      <c r="M66" s="83"/>
      <c r="N66" s="83"/>
      <c r="O66" s="64"/>
      <c r="P66" s="64"/>
      <c r="Q66" s="65">
        <f t="shared" si="19"/>
        <v>1459300</v>
      </c>
      <c r="R66" s="80"/>
    </row>
    <row r="67" spans="1:18" ht="90.75" customHeight="1">
      <c r="B67" s="68" t="s">
        <v>273</v>
      </c>
      <c r="C67" s="68" t="s">
        <v>188</v>
      </c>
      <c r="D67" s="69" t="s">
        <v>205</v>
      </c>
      <c r="E67" s="132" t="s">
        <v>204</v>
      </c>
      <c r="F67" s="70">
        <f>G67+J67</f>
        <v>6000</v>
      </c>
      <c r="G67" s="82">
        <v>6000</v>
      </c>
      <c r="H67" s="70"/>
      <c r="I67" s="70"/>
      <c r="J67" s="83"/>
      <c r="K67" s="83">
        <f t="shared" si="11"/>
        <v>0</v>
      </c>
      <c r="L67" s="73">
        <f t="shared" si="12"/>
        <v>0</v>
      </c>
      <c r="M67" s="83"/>
      <c r="N67" s="83"/>
      <c r="O67" s="64"/>
      <c r="P67" s="64"/>
      <c r="Q67" s="65">
        <f t="shared" si="19"/>
        <v>6000</v>
      </c>
      <c r="R67" s="80"/>
    </row>
    <row r="68" spans="1:18" ht="316.5" customHeight="1">
      <c r="B68" s="68" t="s">
        <v>402</v>
      </c>
      <c r="C68" s="68" t="s">
        <v>403</v>
      </c>
      <c r="D68" s="69" t="s">
        <v>205</v>
      </c>
      <c r="E68" s="132" t="s">
        <v>404</v>
      </c>
      <c r="F68" s="256">
        <f>G68+J68</f>
        <v>0</v>
      </c>
      <c r="G68" s="257"/>
      <c r="H68" s="256"/>
      <c r="I68" s="256"/>
      <c r="J68" s="258"/>
      <c r="K68" s="258">
        <f t="shared" si="11"/>
        <v>4510342.9000000004</v>
      </c>
      <c r="L68" s="259">
        <f t="shared" si="12"/>
        <v>4510342.9000000004</v>
      </c>
      <c r="M68" s="258"/>
      <c r="N68" s="258"/>
      <c r="O68" s="260"/>
      <c r="P68" s="258">
        <v>4510342.9000000004</v>
      </c>
      <c r="Q68" s="261">
        <f t="shared" si="19"/>
        <v>4510342.9000000004</v>
      </c>
      <c r="R68" s="80"/>
    </row>
    <row r="69" spans="1:18" ht="54" customHeight="1">
      <c r="B69" s="68" t="s">
        <v>285</v>
      </c>
      <c r="C69" s="68" t="s">
        <v>73</v>
      </c>
      <c r="D69" s="69" t="s">
        <v>38</v>
      </c>
      <c r="E69" s="132" t="s">
        <v>284</v>
      </c>
      <c r="F69" s="70">
        <f t="shared" si="21"/>
        <v>1271600</v>
      </c>
      <c r="G69" s="82">
        <v>1271600</v>
      </c>
      <c r="H69" s="70"/>
      <c r="I69" s="70"/>
      <c r="J69" s="83"/>
      <c r="K69" s="83">
        <f t="shared" si="11"/>
        <v>0</v>
      </c>
      <c r="L69" s="73">
        <f t="shared" si="12"/>
        <v>0</v>
      </c>
      <c r="M69" s="83"/>
      <c r="N69" s="83"/>
      <c r="O69" s="64"/>
      <c r="P69" s="64"/>
      <c r="Q69" s="65">
        <f t="shared" si="19"/>
        <v>1271600</v>
      </c>
      <c r="R69" s="80"/>
    </row>
    <row r="70" spans="1:18" s="59" customFormat="1" ht="39.75" customHeight="1">
      <c r="A70" s="85"/>
      <c r="B70" s="61" t="s">
        <v>165</v>
      </c>
      <c r="C70" s="61"/>
      <c r="D70" s="62"/>
      <c r="E70" s="87" t="s">
        <v>168</v>
      </c>
      <c r="F70" s="64">
        <f t="shared" ref="F70:P71" si="22">F71</f>
        <v>1188279</v>
      </c>
      <c r="G70" s="64">
        <f t="shared" si="22"/>
        <v>1188279</v>
      </c>
      <c r="H70" s="64">
        <f t="shared" si="22"/>
        <v>866235</v>
      </c>
      <c r="I70" s="64">
        <f t="shared" si="22"/>
        <v>28070</v>
      </c>
      <c r="J70" s="64">
        <f t="shared" si="22"/>
        <v>0</v>
      </c>
      <c r="K70" s="83">
        <f t="shared" si="11"/>
        <v>0</v>
      </c>
      <c r="L70" s="73">
        <f t="shared" si="12"/>
        <v>0</v>
      </c>
      <c r="M70" s="64">
        <f t="shared" si="22"/>
        <v>0</v>
      </c>
      <c r="N70" s="64">
        <f t="shared" si="22"/>
        <v>0</v>
      </c>
      <c r="O70" s="64">
        <f t="shared" si="22"/>
        <v>0</v>
      </c>
      <c r="P70" s="64">
        <f t="shared" si="22"/>
        <v>0</v>
      </c>
      <c r="Q70" s="65">
        <f t="shared" si="19"/>
        <v>1188279</v>
      </c>
      <c r="R70" s="92"/>
    </row>
    <row r="71" spans="1:18" s="59" customFormat="1" ht="40.5" customHeight="1">
      <c r="A71" s="85"/>
      <c r="B71" s="61" t="s">
        <v>166</v>
      </c>
      <c r="C71" s="61"/>
      <c r="D71" s="62"/>
      <c r="E71" s="87" t="s">
        <v>168</v>
      </c>
      <c r="F71" s="64">
        <f>F72</f>
        <v>1188279</v>
      </c>
      <c r="G71" s="64">
        <f t="shared" si="22"/>
        <v>1188279</v>
      </c>
      <c r="H71" s="64">
        <f t="shared" si="22"/>
        <v>866235</v>
      </c>
      <c r="I71" s="64">
        <f t="shared" si="22"/>
        <v>28070</v>
      </c>
      <c r="J71" s="64">
        <f t="shared" si="22"/>
        <v>0</v>
      </c>
      <c r="K71" s="83">
        <f t="shared" si="11"/>
        <v>0</v>
      </c>
      <c r="L71" s="73">
        <f t="shared" si="12"/>
        <v>0</v>
      </c>
      <c r="M71" s="64">
        <f t="shared" si="22"/>
        <v>0</v>
      </c>
      <c r="N71" s="64">
        <f t="shared" si="22"/>
        <v>0</v>
      </c>
      <c r="O71" s="64">
        <f t="shared" si="22"/>
        <v>0</v>
      </c>
      <c r="P71" s="64">
        <f t="shared" si="22"/>
        <v>0</v>
      </c>
      <c r="Q71" s="65">
        <f t="shared" si="19"/>
        <v>1188279</v>
      </c>
      <c r="R71" s="92"/>
    </row>
    <row r="72" spans="1:18" s="59" customFormat="1" ht="37.5">
      <c r="A72" s="85"/>
      <c r="B72" s="68" t="s">
        <v>167</v>
      </c>
      <c r="C72" s="68" t="s">
        <v>78</v>
      </c>
      <c r="D72" s="69" t="s">
        <v>35</v>
      </c>
      <c r="E72" s="129" t="s">
        <v>225</v>
      </c>
      <c r="F72" s="70">
        <f>G72+J72</f>
        <v>1188279</v>
      </c>
      <c r="G72" s="83">
        <v>1188279</v>
      </c>
      <c r="H72" s="83">
        <v>866235</v>
      </c>
      <c r="I72" s="83">
        <v>28070</v>
      </c>
      <c r="J72" s="83"/>
      <c r="K72" s="83">
        <f t="shared" si="11"/>
        <v>0</v>
      </c>
      <c r="L72" s="73">
        <f t="shared" si="12"/>
        <v>0</v>
      </c>
      <c r="M72" s="83"/>
      <c r="N72" s="83"/>
      <c r="O72" s="83"/>
      <c r="P72" s="83"/>
      <c r="Q72" s="65">
        <f t="shared" si="19"/>
        <v>1188279</v>
      </c>
      <c r="R72" s="92"/>
    </row>
    <row r="73" spans="1:18" s="59" customFormat="1" ht="37.5">
      <c r="A73" s="85"/>
      <c r="B73" s="61" t="s">
        <v>46</v>
      </c>
      <c r="C73" s="61"/>
      <c r="D73" s="62"/>
      <c r="E73" s="87" t="s">
        <v>76</v>
      </c>
      <c r="F73" s="64">
        <f t="shared" ref="F73:P73" si="23">F74</f>
        <v>12341148</v>
      </c>
      <c r="G73" s="64">
        <f t="shared" si="23"/>
        <v>12341148</v>
      </c>
      <c r="H73" s="64">
        <f t="shared" si="23"/>
        <v>9126732</v>
      </c>
      <c r="I73" s="64">
        <f t="shared" si="23"/>
        <v>701952</v>
      </c>
      <c r="J73" s="64">
        <f t="shared" si="23"/>
        <v>0</v>
      </c>
      <c r="K73" s="64">
        <f t="shared" si="23"/>
        <v>238834</v>
      </c>
      <c r="L73" s="73">
        <f t="shared" si="12"/>
        <v>127134</v>
      </c>
      <c r="M73" s="64">
        <f t="shared" si="23"/>
        <v>111700</v>
      </c>
      <c r="N73" s="64">
        <f t="shared" si="23"/>
        <v>0</v>
      </c>
      <c r="O73" s="64">
        <f t="shared" si="23"/>
        <v>22609</v>
      </c>
      <c r="P73" s="64">
        <f t="shared" si="23"/>
        <v>127134</v>
      </c>
      <c r="Q73" s="65">
        <f t="shared" si="19"/>
        <v>12579982</v>
      </c>
      <c r="R73" s="92"/>
    </row>
    <row r="74" spans="1:18" s="59" customFormat="1" ht="37.5">
      <c r="A74" s="85"/>
      <c r="B74" s="61" t="s">
        <v>47</v>
      </c>
      <c r="C74" s="61"/>
      <c r="D74" s="62"/>
      <c r="E74" s="93" t="s">
        <v>76</v>
      </c>
      <c r="F74" s="64">
        <f>SUM(F75:F81)</f>
        <v>12341148</v>
      </c>
      <c r="G74" s="64">
        <f t="shared" ref="G74:P74" si="24">SUM(G75:G81)</f>
        <v>12341148</v>
      </c>
      <c r="H74" s="64">
        <f t="shared" si="24"/>
        <v>9126732</v>
      </c>
      <c r="I74" s="64">
        <f t="shared" si="24"/>
        <v>701952</v>
      </c>
      <c r="J74" s="64">
        <f t="shared" si="24"/>
        <v>0</v>
      </c>
      <c r="K74" s="64">
        <f t="shared" si="24"/>
        <v>238834</v>
      </c>
      <c r="L74" s="73">
        <f t="shared" si="12"/>
        <v>127134</v>
      </c>
      <c r="M74" s="64">
        <f t="shared" si="24"/>
        <v>111700</v>
      </c>
      <c r="N74" s="64">
        <f t="shared" si="24"/>
        <v>0</v>
      </c>
      <c r="O74" s="64">
        <f t="shared" si="24"/>
        <v>22609</v>
      </c>
      <c r="P74" s="64">
        <f t="shared" si="24"/>
        <v>127134</v>
      </c>
      <c r="Q74" s="65">
        <f t="shared" si="19"/>
        <v>12579982</v>
      </c>
      <c r="R74" s="92"/>
    </row>
    <row r="75" spans="1:18" s="59" customFormat="1" ht="50.25" customHeight="1">
      <c r="A75" s="85"/>
      <c r="B75" s="68" t="s">
        <v>88</v>
      </c>
      <c r="C75" s="68" t="s">
        <v>78</v>
      </c>
      <c r="D75" s="69" t="s">
        <v>35</v>
      </c>
      <c r="E75" s="129" t="s">
        <v>225</v>
      </c>
      <c r="F75" s="70">
        <f t="shared" ref="F75:F81" si="25">G75+J75</f>
        <v>826637</v>
      </c>
      <c r="G75" s="83">
        <v>826637</v>
      </c>
      <c r="H75" s="83">
        <v>658069</v>
      </c>
      <c r="I75" s="83">
        <v>32323</v>
      </c>
      <c r="J75" s="83"/>
      <c r="K75" s="73">
        <f t="shared" ref="K75:K81" si="26">M75+P75</f>
        <v>0</v>
      </c>
      <c r="L75" s="73">
        <f t="shared" si="12"/>
        <v>0</v>
      </c>
      <c r="M75" s="83"/>
      <c r="N75" s="83"/>
      <c r="O75" s="83"/>
      <c r="P75" s="83"/>
      <c r="Q75" s="65">
        <f t="shared" si="19"/>
        <v>826637</v>
      </c>
      <c r="R75" s="92"/>
    </row>
    <row r="76" spans="1:18" s="59" customFormat="1" ht="46.5" customHeight="1">
      <c r="A76" s="85"/>
      <c r="B76" s="68" t="s">
        <v>228</v>
      </c>
      <c r="C76" s="68" t="s">
        <v>227</v>
      </c>
      <c r="D76" s="69" t="s">
        <v>39</v>
      </c>
      <c r="E76" s="94" t="s">
        <v>293</v>
      </c>
      <c r="F76" s="70">
        <f t="shared" si="25"/>
        <v>3317580</v>
      </c>
      <c r="G76" s="71">
        <v>3317580</v>
      </c>
      <c r="H76" s="72">
        <v>2756639</v>
      </c>
      <c r="I76" s="72"/>
      <c r="J76" s="73"/>
      <c r="K76" s="73">
        <f t="shared" si="26"/>
        <v>62700</v>
      </c>
      <c r="L76" s="73">
        <f t="shared" si="12"/>
        <v>0</v>
      </c>
      <c r="M76" s="73">
        <v>62700</v>
      </c>
      <c r="N76" s="74"/>
      <c r="O76" s="73">
        <v>22609</v>
      </c>
      <c r="P76" s="73"/>
      <c r="Q76" s="65">
        <f t="shared" si="19"/>
        <v>3380280</v>
      </c>
      <c r="R76" s="85"/>
    </row>
    <row r="77" spans="1:18" s="89" customFormat="1" ht="41.25" customHeight="1">
      <c r="A77" s="86"/>
      <c r="B77" s="68" t="s">
        <v>89</v>
      </c>
      <c r="C77" s="68" t="s">
        <v>80</v>
      </c>
      <c r="D77" s="69" t="s">
        <v>103</v>
      </c>
      <c r="E77" s="95" t="s">
        <v>79</v>
      </c>
      <c r="F77" s="70">
        <f t="shared" si="25"/>
        <v>2421367</v>
      </c>
      <c r="G77" s="71">
        <v>2421367</v>
      </c>
      <c r="H77" s="72">
        <v>1846552</v>
      </c>
      <c r="I77" s="72">
        <v>88609</v>
      </c>
      <c r="J77" s="73"/>
      <c r="K77" s="73">
        <f t="shared" si="26"/>
        <v>27534</v>
      </c>
      <c r="L77" s="73">
        <f t="shared" si="12"/>
        <v>27534</v>
      </c>
      <c r="M77" s="73"/>
      <c r="N77" s="74"/>
      <c r="O77" s="74"/>
      <c r="P77" s="73">
        <v>27534</v>
      </c>
      <c r="Q77" s="65">
        <f t="shared" si="19"/>
        <v>2448901</v>
      </c>
      <c r="R77" s="96"/>
    </row>
    <row r="78" spans="1:18" s="59" customFormat="1" ht="39.75" customHeight="1">
      <c r="A78" s="85"/>
      <c r="B78" s="68" t="s">
        <v>90</v>
      </c>
      <c r="C78" s="68" t="s">
        <v>81</v>
      </c>
      <c r="D78" s="69" t="s">
        <v>103</v>
      </c>
      <c r="E78" s="90" t="s">
        <v>82</v>
      </c>
      <c r="F78" s="70">
        <f t="shared" si="25"/>
        <v>416549</v>
      </c>
      <c r="G78" s="71">
        <v>416549</v>
      </c>
      <c r="H78" s="72">
        <v>232433</v>
      </c>
      <c r="I78" s="72">
        <v>70000</v>
      </c>
      <c r="J78" s="73"/>
      <c r="K78" s="73">
        <f t="shared" si="26"/>
        <v>99600</v>
      </c>
      <c r="L78" s="73">
        <f t="shared" si="12"/>
        <v>99600</v>
      </c>
      <c r="M78" s="73"/>
      <c r="N78" s="74"/>
      <c r="O78" s="74"/>
      <c r="P78" s="73">
        <v>99600</v>
      </c>
      <c r="Q78" s="65">
        <f t="shared" si="19"/>
        <v>516149</v>
      </c>
      <c r="R78" s="85"/>
    </row>
    <row r="79" spans="1:18" s="59" customFormat="1" ht="53.25" customHeight="1">
      <c r="A79" s="85"/>
      <c r="B79" s="68" t="s">
        <v>91</v>
      </c>
      <c r="C79" s="68" t="s">
        <v>2</v>
      </c>
      <c r="D79" s="69" t="s">
        <v>104</v>
      </c>
      <c r="E79" s="94" t="s">
        <v>83</v>
      </c>
      <c r="F79" s="70">
        <f t="shared" si="25"/>
        <v>4604488</v>
      </c>
      <c r="G79" s="71">
        <v>4604488</v>
      </c>
      <c r="H79" s="72">
        <v>3214487</v>
      </c>
      <c r="I79" s="72">
        <v>480697</v>
      </c>
      <c r="J79" s="73"/>
      <c r="K79" s="73">
        <f t="shared" si="26"/>
        <v>49000</v>
      </c>
      <c r="L79" s="73">
        <f t="shared" si="12"/>
        <v>0</v>
      </c>
      <c r="M79" s="73">
        <v>49000</v>
      </c>
      <c r="N79" s="74"/>
      <c r="O79" s="74"/>
      <c r="P79" s="73"/>
      <c r="Q79" s="65">
        <f t="shared" si="19"/>
        <v>4653488</v>
      </c>
      <c r="R79" s="85"/>
    </row>
    <row r="80" spans="1:18" s="59" customFormat="1" ht="44.25" customHeight="1">
      <c r="A80" s="85"/>
      <c r="B80" s="68" t="s">
        <v>92</v>
      </c>
      <c r="C80" s="68" t="s">
        <v>84</v>
      </c>
      <c r="D80" s="69" t="s">
        <v>105</v>
      </c>
      <c r="E80" s="81" t="s">
        <v>86</v>
      </c>
      <c r="F80" s="75">
        <f t="shared" si="25"/>
        <v>565457</v>
      </c>
      <c r="G80" s="76">
        <v>565457</v>
      </c>
      <c r="H80" s="77">
        <v>418552</v>
      </c>
      <c r="I80" s="77">
        <v>30323</v>
      </c>
      <c r="J80" s="78"/>
      <c r="K80" s="78">
        <f t="shared" si="26"/>
        <v>0</v>
      </c>
      <c r="L80" s="73">
        <f t="shared" si="12"/>
        <v>0</v>
      </c>
      <c r="M80" s="78"/>
      <c r="N80" s="79"/>
      <c r="O80" s="79"/>
      <c r="P80" s="78"/>
      <c r="Q80" s="65">
        <f t="shared" si="19"/>
        <v>565457</v>
      </c>
      <c r="R80" s="91"/>
    </row>
    <row r="81" spans="1:18" s="59" customFormat="1" ht="42.75" customHeight="1">
      <c r="A81" s="85"/>
      <c r="B81" s="68" t="s">
        <v>93</v>
      </c>
      <c r="C81" s="68" t="s">
        <v>85</v>
      </c>
      <c r="D81" s="69" t="s">
        <v>105</v>
      </c>
      <c r="E81" s="81" t="s">
        <v>87</v>
      </c>
      <c r="F81" s="75">
        <f t="shared" si="25"/>
        <v>189070</v>
      </c>
      <c r="G81" s="76">
        <v>189070</v>
      </c>
      <c r="H81" s="77"/>
      <c r="I81" s="77"/>
      <c r="J81" s="78"/>
      <c r="K81" s="78">
        <f t="shared" si="26"/>
        <v>0</v>
      </c>
      <c r="L81" s="73">
        <f t="shared" si="12"/>
        <v>0</v>
      </c>
      <c r="M81" s="78"/>
      <c r="N81" s="79"/>
      <c r="O81" s="79"/>
      <c r="P81" s="79"/>
      <c r="Q81" s="65">
        <f t="shared" si="19"/>
        <v>189070</v>
      </c>
      <c r="R81" s="91"/>
    </row>
    <row r="82" spans="1:18" s="59" customFormat="1" ht="39" customHeight="1">
      <c r="A82" s="85"/>
      <c r="B82" s="61" t="s">
        <v>94</v>
      </c>
      <c r="C82" s="61"/>
      <c r="D82" s="62"/>
      <c r="E82" s="87" t="s">
        <v>98</v>
      </c>
      <c r="F82" s="64">
        <f t="shared" ref="F82:P82" si="27">F83</f>
        <v>1250697</v>
      </c>
      <c r="G82" s="74">
        <f t="shared" si="27"/>
        <v>1150697</v>
      </c>
      <c r="H82" s="74">
        <f t="shared" si="27"/>
        <v>720872</v>
      </c>
      <c r="I82" s="74">
        <f t="shared" si="27"/>
        <v>17167</v>
      </c>
      <c r="J82" s="74">
        <f t="shared" si="27"/>
        <v>0</v>
      </c>
      <c r="K82" s="74">
        <f t="shared" si="27"/>
        <v>120000</v>
      </c>
      <c r="L82" s="73">
        <f t="shared" si="12"/>
        <v>120000</v>
      </c>
      <c r="M82" s="74">
        <f t="shared" si="27"/>
        <v>0</v>
      </c>
      <c r="N82" s="74">
        <f t="shared" si="27"/>
        <v>0</v>
      </c>
      <c r="O82" s="74">
        <f t="shared" si="27"/>
        <v>0</v>
      </c>
      <c r="P82" s="74">
        <f t="shared" si="27"/>
        <v>120000</v>
      </c>
      <c r="Q82" s="65">
        <f t="shared" si="19"/>
        <v>1370697</v>
      </c>
      <c r="R82" s="85"/>
    </row>
    <row r="83" spans="1:18" s="59" customFormat="1" ht="39" customHeight="1">
      <c r="A83" s="85"/>
      <c r="B83" s="61" t="s">
        <v>95</v>
      </c>
      <c r="C83" s="61"/>
      <c r="D83" s="62"/>
      <c r="E83" s="87" t="s">
        <v>98</v>
      </c>
      <c r="F83" s="64">
        <f t="shared" ref="F83:K83" si="28">SUM(F84:F86)</f>
        <v>1250697</v>
      </c>
      <c r="G83" s="64">
        <f t="shared" si="28"/>
        <v>1150697</v>
      </c>
      <c r="H83" s="64">
        <f t="shared" si="28"/>
        <v>720872</v>
      </c>
      <c r="I83" s="64">
        <f t="shared" si="28"/>
        <v>17167</v>
      </c>
      <c r="J83" s="64">
        <f t="shared" si="28"/>
        <v>0</v>
      </c>
      <c r="K83" s="64">
        <f t="shared" si="28"/>
        <v>120000</v>
      </c>
      <c r="L83" s="73">
        <f t="shared" si="12"/>
        <v>120000</v>
      </c>
      <c r="M83" s="64">
        <f>SUM(M84:M86)</f>
        <v>0</v>
      </c>
      <c r="N83" s="64">
        <f>SUM(N84:N86)</f>
        <v>0</v>
      </c>
      <c r="O83" s="64">
        <f>SUM(O84:O86)</f>
        <v>0</v>
      </c>
      <c r="P83" s="64">
        <f>SUM(P84:P86)</f>
        <v>120000</v>
      </c>
      <c r="Q83" s="65">
        <f t="shared" si="19"/>
        <v>1370697</v>
      </c>
      <c r="R83" s="85"/>
    </row>
    <row r="84" spans="1:18" s="59" customFormat="1" ht="42.75" customHeight="1">
      <c r="A84" s="85"/>
      <c r="B84" s="68" t="s">
        <v>96</v>
      </c>
      <c r="C84" s="68" t="s">
        <v>78</v>
      </c>
      <c r="D84" s="69" t="s">
        <v>35</v>
      </c>
      <c r="E84" s="129" t="s">
        <v>225</v>
      </c>
      <c r="F84" s="70">
        <f>G84+J84</f>
        <v>954457</v>
      </c>
      <c r="G84" s="83">
        <v>954457</v>
      </c>
      <c r="H84" s="83">
        <v>720872</v>
      </c>
      <c r="I84" s="83">
        <v>17167</v>
      </c>
      <c r="J84" s="83"/>
      <c r="K84" s="73">
        <f>M84+P84</f>
        <v>0</v>
      </c>
      <c r="L84" s="73">
        <f t="shared" si="12"/>
        <v>0</v>
      </c>
      <c r="M84" s="83"/>
      <c r="N84" s="83"/>
      <c r="O84" s="83"/>
      <c r="P84" s="83"/>
      <c r="Q84" s="65">
        <f t="shared" si="19"/>
        <v>954457</v>
      </c>
      <c r="R84" s="92"/>
    </row>
    <row r="85" spans="1:18" s="59" customFormat="1" ht="41.25" customHeight="1">
      <c r="A85" s="85"/>
      <c r="B85" s="68" t="s">
        <v>260</v>
      </c>
      <c r="C85" s="68" t="s">
        <v>223</v>
      </c>
      <c r="D85" s="69" t="s">
        <v>7</v>
      </c>
      <c r="E85" s="94" t="s">
        <v>224</v>
      </c>
      <c r="F85" s="70">
        <v>100000</v>
      </c>
      <c r="G85" s="71"/>
      <c r="H85" s="72"/>
      <c r="I85" s="72"/>
      <c r="J85" s="83"/>
      <c r="K85" s="73">
        <f>M85+P85</f>
        <v>0</v>
      </c>
      <c r="L85" s="73">
        <f t="shared" si="12"/>
        <v>0</v>
      </c>
      <c r="M85" s="73"/>
      <c r="N85" s="74"/>
      <c r="O85" s="74"/>
      <c r="P85" s="74"/>
      <c r="Q85" s="65">
        <f t="shared" si="19"/>
        <v>100000</v>
      </c>
      <c r="R85" s="85"/>
    </row>
    <row r="86" spans="1:18" s="59" customFormat="1">
      <c r="A86" s="85"/>
      <c r="B86" s="68" t="s">
        <v>274</v>
      </c>
      <c r="C86" s="68" t="s">
        <v>275</v>
      </c>
      <c r="D86" s="69" t="s">
        <v>106</v>
      </c>
      <c r="E86" s="81" t="s">
        <v>276</v>
      </c>
      <c r="F86" s="70">
        <f>G86+J86</f>
        <v>196240</v>
      </c>
      <c r="G86" s="71">
        <v>196240</v>
      </c>
      <c r="H86" s="72"/>
      <c r="I86" s="72"/>
      <c r="J86" s="73"/>
      <c r="K86" s="73">
        <f>M86+P86</f>
        <v>120000</v>
      </c>
      <c r="L86" s="73">
        <v>120000</v>
      </c>
      <c r="M86" s="73"/>
      <c r="N86" s="74"/>
      <c r="O86" s="74"/>
      <c r="P86" s="73">
        <v>120000</v>
      </c>
      <c r="Q86" s="65">
        <f t="shared" ref="Q86" si="29">F86+K86</f>
        <v>316240</v>
      </c>
      <c r="R86" s="85"/>
    </row>
    <row r="87" spans="1:18" s="59" customFormat="1" ht="37.5" customHeight="1">
      <c r="A87" s="85"/>
      <c r="B87" s="61"/>
      <c r="C87" s="61"/>
      <c r="D87" s="62"/>
      <c r="E87" s="87" t="s">
        <v>25</v>
      </c>
      <c r="F87" s="255">
        <f t="shared" ref="F87:Q87" si="30">F14+F36+F59+F70+F73+F82</f>
        <v>227267126</v>
      </c>
      <c r="G87" s="255">
        <f t="shared" si="30"/>
        <v>218624586</v>
      </c>
      <c r="H87" s="255">
        <f t="shared" si="30"/>
        <v>139499220</v>
      </c>
      <c r="I87" s="255">
        <f t="shared" si="30"/>
        <v>12796684</v>
      </c>
      <c r="J87" s="255">
        <f t="shared" si="30"/>
        <v>8542540</v>
      </c>
      <c r="K87" s="255">
        <f t="shared" si="30"/>
        <v>13836214.9</v>
      </c>
      <c r="L87" s="255">
        <f t="shared" si="30"/>
        <v>9359748.9000000004</v>
      </c>
      <c r="M87" s="255">
        <f t="shared" si="30"/>
        <v>2221939</v>
      </c>
      <c r="N87" s="255">
        <f t="shared" si="30"/>
        <v>354860</v>
      </c>
      <c r="O87" s="255">
        <f t="shared" si="30"/>
        <v>22609</v>
      </c>
      <c r="P87" s="255">
        <f t="shared" si="30"/>
        <v>11614275.9</v>
      </c>
      <c r="Q87" s="255">
        <f t="shared" si="30"/>
        <v>241103340.90000001</v>
      </c>
      <c r="R87" s="85"/>
    </row>
    <row r="88" spans="1:18" s="59" customFormat="1" ht="37.5" customHeight="1">
      <c r="A88" s="85"/>
      <c r="B88" s="150"/>
      <c r="C88" s="150"/>
      <c r="D88" s="150"/>
      <c r="E88" s="151"/>
      <c r="F88" s="152"/>
      <c r="G88" s="152"/>
      <c r="H88" s="152"/>
      <c r="I88" s="152"/>
      <c r="J88" s="152"/>
      <c r="K88" s="152"/>
      <c r="L88" s="152"/>
      <c r="M88" s="152"/>
      <c r="N88" s="152"/>
      <c r="O88" s="152"/>
      <c r="P88" s="152"/>
      <c r="Q88" s="152"/>
      <c r="R88" s="85"/>
    </row>
    <row r="89" spans="1:18">
      <c r="B89" s="97"/>
      <c r="C89" s="97"/>
      <c r="D89" s="97"/>
      <c r="E89" s="98"/>
      <c r="F89" s="99"/>
      <c r="G89" s="99"/>
      <c r="H89" s="99"/>
      <c r="I89" s="99"/>
      <c r="J89" s="99"/>
      <c r="K89" s="99"/>
      <c r="L89" s="99"/>
      <c r="M89" s="99"/>
      <c r="N89" s="99"/>
      <c r="O89" s="99"/>
      <c r="P89" s="99"/>
      <c r="Q89" s="99"/>
    </row>
    <row r="90" spans="1:18" s="59" customFormat="1">
      <c r="A90" s="85"/>
      <c r="B90" s="11" t="s">
        <v>68</v>
      </c>
      <c r="C90" s="100"/>
      <c r="D90" s="100"/>
      <c r="E90" s="85"/>
      <c r="F90" s="85"/>
      <c r="G90" s="85"/>
      <c r="H90" s="85"/>
      <c r="J90" s="85"/>
      <c r="K90" s="85"/>
      <c r="L90" s="85"/>
      <c r="M90" s="85"/>
      <c r="N90" s="85"/>
      <c r="O90" s="85"/>
      <c r="P90" s="3" t="s">
        <v>180</v>
      </c>
      <c r="Q90" s="85"/>
      <c r="R90" s="85"/>
    </row>
  </sheetData>
  <mergeCells count="26">
    <mergeCell ref="O2:Q2"/>
    <mergeCell ref="P1:Q1"/>
    <mergeCell ref="P3:Q3"/>
    <mergeCell ref="P10:P12"/>
    <mergeCell ref="F10:F12"/>
    <mergeCell ref="E2:I2"/>
    <mergeCell ref="F4:M4"/>
    <mergeCell ref="P4:Q4"/>
    <mergeCell ref="Q9:Q12"/>
    <mergeCell ref="K9:P9"/>
    <mergeCell ref="K10:K12"/>
    <mergeCell ref="M10:M12"/>
    <mergeCell ref="N10:O10"/>
    <mergeCell ref="N11:N12"/>
    <mergeCell ref="O11:O12"/>
    <mergeCell ref="L10:L12"/>
    <mergeCell ref="B9:B12"/>
    <mergeCell ref="C9:C12"/>
    <mergeCell ref="D9:D12"/>
    <mergeCell ref="E9:E12"/>
    <mergeCell ref="F9:J9"/>
    <mergeCell ref="G10:G12"/>
    <mergeCell ref="H10:I10"/>
    <mergeCell ref="J10:J12"/>
    <mergeCell ref="H11:H12"/>
    <mergeCell ref="I11:I12"/>
  </mergeCells>
  <phoneticPr fontId="1" type="noConversion"/>
  <printOptions horizontalCentered="1"/>
  <pageMargins left="0.39370078740157483" right="0.19685039370078741" top="0.51181102362204722" bottom="0.39370078740157483" header="0.51181102362204722" footer="0.31496062992125984"/>
  <pageSetup paperSize="9" scale="39" fitToHeight="0" orientation="landscape" horizontalDpi="300" verticalDpi="300" r:id="rId1"/>
  <headerFooter alignWithMargins="0">
    <oddFooter>&amp;R&amp;P</oddFooter>
  </headerFooter>
  <rowBreaks count="2" manualBreakCount="2">
    <brk id="28" min="1" max="16" man="1"/>
    <brk id="50" min="1" max="1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61"/>
  <sheetViews>
    <sheetView topLeftCell="B1" zoomScaleNormal="100" workbookViewId="0">
      <selection activeCell="B16" sqref="A16:XFD16"/>
    </sheetView>
  </sheetViews>
  <sheetFormatPr defaultRowHeight="15.75"/>
  <cols>
    <col min="1" max="1" width="10.33203125" style="2" hidden="1" customWidth="1"/>
    <col min="2" max="2" width="2.33203125" style="2" customWidth="1"/>
    <col min="3" max="3" width="7.6640625" style="2" customWidth="1"/>
    <col min="4" max="4" width="21.83203125" style="2" customWidth="1"/>
    <col min="5" max="5" width="21.5" style="2" customWidth="1"/>
    <col min="6" max="6" width="31.6640625" style="2" customWidth="1"/>
    <col min="7" max="7" width="11.83203125" style="2" customWidth="1"/>
    <col min="8" max="8" width="38.33203125" style="2" customWidth="1"/>
    <col min="9" max="9" width="21" style="2" customWidth="1"/>
    <col min="10" max="11" width="10.33203125" style="2" hidden="1" customWidth="1"/>
    <col min="12" max="14" width="29" style="2" customWidth="1"/>
    <col min="15" max="15" width="27.1640625" style="2" customWidth="1"/>
    <col min="16" max="16" width="9.33203125" style="2"/>
    <col min="17" max="17" width="10.6640625" style="2" customWidth="1"/>
    <col min="18" max="16384" width="9.33203125" style="2"/>
  </cols>
  <sheetData>
    <row r="1" spans="1:15" ht="21" customHeight="1">
      <c r="A1" s="137"/>
      <c r="B1" s="137"/>
      <c r="C1" s="137"/>
      <c r="D1" s="170"/>
      <c r="E1" s="137"/>
      <c r="F1" s="137"/>
      <c r="G1" s="6"/>
      <c r="H1" s="6"/>
      <c r="J1" s="137"/>
      <c r="N1" s="6" t="s">
        <v>176</v>
      </c>
    </row>
    <row r="2" spans="1:15" ht="16.5" customHeight="1">
      <c r="A2" s="137"/>
      <c r="B2" s="137"/>
      <c r="C2" s="137"/>
      <c r="D2" s="170" t="s">
        <v>438</v>
      </c>
      <c r="E2" s="137"/>
      <c r="F2" s="137"/>
      <c r="G2" s="5"/>
      <c r="H2" s="5"/>
      <c r="J2" s="137"/>
      <c r="N2" s="5" t="s">
        <v>259</v>
      </c>
    </row>
    <row r="3" spans="1:15" ht="18" customHeight="1">
      <c r="A3" s="137"/>
      <c r="B3" s="137"/>
      <c r="C3" s="137"/>
      <c r="D3" s="137"/>
      <c r="E3" s="137"/>
      <c r="F3" s="137"/>
      <c r="G3" s="5"/>
      <c r="H3" s="5"/>
      <c r="J3" s="137"/>
      <c r="N3" s="5" t="s">
        <v>446</v>
      </c>
    </row>
    <row r="4" spans="1:15" ht="18.75" customHeight="1">
      <c r="A4" s="137"/>
      <c r="B4" s="137"/>
      <c r="C4" s="137"/>
      <c r="D4" s="137"/>
      <c r="E4" s="137"/>
      <c r="F4" s="137"/>
      <c r="G4" s="368" t="s">
        <v>239</v>
      </c>
      <c r="H4" s="368"/>
      <c r="I4" s="368"/>
      <c r="J4" s="137"/>
    </row>
    <row r="5" spans="1:15" ht="15.95" customHeight="1">
      <c r="A5" s="139"/>
      <c r="B5" s="369" t="s">
        <v>333</v>
      </c>
      <c r="C5" s="369"/>
      <c r="D5" s="369"/>
      <c r="E5" s="369"/>
      <c r="F5" s="369"/>
      <c r="G5" s="369"/>
      <c r="H5" s="369"/>
      <c r="I5" s="369"/>
      <c r="J5" s="139"/>
    </row>
    <row r="6" spans="1:15" ht="21.95" customHeight="1">
      <c r="A6" s="139"/>
      <c r="B6" s="370" t="s">
        <v>299</v>
      </c>
      <c r="C6" s="370"/>
      <c r="D6" s="370"/>
      <c r="E6" s="370"/>
      <c r="F6" s="370"/>
      <c r="G6" s="370"/>
      <c r="H6" s="370"/>
      <c r="I6" s="370"/>
      <c r="J6" s="139"/>
    </row>
    <row r="7" spans="1:15" ht="23.25" customHeight="1">
      <c r="A7" s="139"/>
      <c r="B7" s="139"/>
      <c r="C7" s="139"/>
      <c r="D7" s="139"/>
      <c r="E7" s="139"/>
      <c r="F7" s="371" t="s">
        <v>170</v>
      </c>
      <c r="G7" s="371"/>
      <c r="H7" s="139"/>
      <c r="I7" s="139"/>
      <c r="J7" s="139"/>
    </row>
    <row r="8" spans="1:15" ht="14.25" customHeight="1">
      <c r="A8" s="139"/>
      <c r="B8" s="139"/>
      <c r="C8" s="139"/>
      <c r="D8" s="139"/>
      <c r="E8" s="139"/>
      <c r="F8" s="139"/>
      <c r="G8" s="139"/>
      <c r="H8" s="139"/>
      <c r="I8" s="139"/>
      <c r="J8" s="139"/>
    </row>
    <row r="9" spans="1:15" ht="15.95" customHeight="1">
      <c r="A9" s="139"/>
      <c r="B9" s="139"/>
      <c r="C9" s="369" t="s">
        <v>213</v>
      </c>
      <c r="D9" s="369"/>
      <c r="E9" s="369"/>
      <c r="F9" s="369"/>
      <c r="G9" s="369"/>
      <c r="H9" s="369"/>
      <c r="I9" s="369"/>
      <c r="J9" s="139"/>
    </row>
    <row r="10" spans="1:15" ht="22.5" customHeight="1">
      <c r="A10" s="139"/>
      <c r="B10" s="139"/>
      <c r="C10" s="139"/>
      <c r="D10" s="139"/>
      <c r="E10" s="139"/>
      <c r="F10" s="139"/>
      <c r="G10" s="139"/>
      <c r="H10" s="139"/>
      <c r="I10" s="138" t="s">
        <v>240</v>
      </c>
      <c r="J10" s="139"/>
    </row>
    <row r="11" spans="1:15" ht="62.25" customHeight="1">
      <c r="A11" s="137"/>
      <c r="B11" s="137"/>
      <c r="C11" s="372" t="s">
        <v>241</v>
      </c>
      <c r="D11" s="372"/>
      <c r="E11" s="372" t="s">
        <v>242</v>
      </c>
      <c r="F11" s="372"/>
      <c r="G11" s="372"/>
      <c r="H11" s="372"/>
      <c r="I11" s="135" t="s">
        <v>144</v>
      </c>
      <c r="J11" s="137"/>
      <c r="L11" s="373" t="s">
        <v>211</v>
      </c>
      <c r="M11" s="373"/>
      <c r="N11" s="373"/>
      <c r="O11" s="373"/>
    </row>
    <row r="12" spans="1:15" ht="22.5" customHeight="1">
      <c r="A12" s="137"/>
      <c r="B12" s="137"/>
      <c r="C12" s="338" t="s">
        <v>243</v>
      </c>
      <c r="D12" s="338"/>
      <c r="E12" s="338" t="s">
        <v>244</v>
      </c>
      <c r="F12" s="338"/>
      <c r="G12" s="338"/>
      <c r="H12" s="338"/>
      <c r="I12" s="136" t="s">
        <v>245</v>
      </c>
      <c r="J12" s="137"/>
      <c r="L12" s="374">
        <v>4</v>
      </c>
      <c r="M12" s="374"/>
      <c r="N12" s="374"/>
      <c r="O12" s="374"/>
    </row>
    <row r="13" spans="1:15" ht="15.95" customHeight="1">
      <c r="A13" s="137"/>
      <c r="B13" s="137"/>
      <c r="C13" s="345" t="s">
        <v>246</v>
      </c>
      <c r="D13" s="345"/>
      <c r="E13" s="345"/>
      <c r="F13" s="345"/>
      <c r="G13" s="345"/>
      <c r="H13" s="345"/>
      <c r="I13" s="345"/>
      <c r="J13" s="137"/>
      <c r="L13" s="340"/>
      <c r="M13" s="340"/>
      <c r="N13" s="340"/>
      <c r="O13" s="340"/>
    </row>
    <row r="14" spans="1:15" ht="26.25" customHeight="1">
      <c r="A14" s="137"/>
      <c r="B14" s="137"/>
      <c r="C14" s="346" t="s">
        <v>247</v>
      </c>
      <c r="D14" s="346"/>
      <c r="E14" s="339" t="s">
        <v>30</v>
      </c>
      <c r="F14" s="339"/>
      <c r="G14" s="339"/>
      <c r="H14" s="339"/>
      <c r="I14" s="190">
        <f>I15</f>
        <v>22762200</v>
      </c>
      <c r="J14" s="137"/>
      <c r="L14" s="340"/>
      <c r="M14" s="340"/>
      <c r="N14" s="340"/>
      <c r="O14" s="340"/>
    </row>
    <row r="15" spans="1:15" ht="22.5" customHeight="1">
      <c r="A15" s="137"/>
      <c r="B15" s="137"/>
      <c r="C15" s="345" t="s">
        <v>248</v>
      </c>
      <c r="D15" s="345"/>
      <c r="E15" s="342" t="s">
        <v>249</v>
      </c>
      <c r="F15" s="342"/>
      <c r="G15" s="342"/>
      <c r="H15" s="342"/>
      <c r="I15" s="191">
        <v>22762200</v>
      </c>
      <c r="J15" s="137"/>
      <c r="L15" s="340"/>
      <c r="M15" s="340"/>
      <c r="N15" s="340"/>
      <c r="O15" s="340"/>
    </row>
    <row r="16" spans="1:15" ht="36.75" customHeight="1">
      <c r="A16" s="137"/>
      <c r="B16" s="137"/>
      <c r="C16" s="346">
        <v>41033300</v>
      </c>
      <c r="D16" s="346"/>
      <c r="E16" s="339" t="s">
        <v>440</v>
      </c>
      <c r="F16" s="339"/>
      <c r="G16" s="339"/>
      <c r="H16" s="339"/>
      <c r="I16" s="190">
        <f>I17</f>
        <v>1460400</v>
      </c>
      <c r="J16" s="137"/>
      <c r="L16" s="340"/>
      <c r="M16" s="340"/>
      <c r="N16" s="340"/>
      <c r="O16" s="340"/>
    </row>
    <row r="17" spans="1:15" ht="22.5" customHeight="1">
      <c r="A17" s="137"/>
      <c r="B17" s="137"/>
      <c r="C17" s="345" t="s">
        <v>248</v>
      </c>
      <c r="D17" s="345"/>
      <c r="E17" s="342" t="s">
        <v>249</v>
      </c>
      <c r="F17" s="342"/>
      <c r="G17" s="342"/>
      <c r="H17" s="342"/>
      <c r="I17" s="191">
        <v>1460400</v>
      </c>
      <c r="J17" s="137"/>
      <c r="L17" s="340"/>
      <c r="M17" s="340"/>
      <c r="N17" s="340"/>
      <c r="O17" s="340"/>
    </row>
    <row r="18" spans="1:15" ht="22.5" customHeight="1">
      <c r="A18" s="137"/>
      <c r="B18" s="137"/>
      <c r="C18" s="346" t="s">
        <v>317</v>
      </c>
      <c r="D18" s="346"/>
      <c r="E18" s="339" t="s">
        <v>302</v>
      </c>
      <c r="F18" s="339"/>
      <c r="G18" s="339"/>
      <c r="H18" s="339"/>
      <c r="I18" s="190">
        <f>I19</f>
        <v>85440000</v>
      </c>
      <c r="J18" s="137"/>
      <c r="L18" s="340"/>
      <c r="M18" s="340"/>
      <c r="N18" s="340"/>
      <c r="O18" s="340"/>
    </row>
    <row r="19" spans="1:15" ht="22.5" customHeight="1">
      <c r="A19" s="137"/>
      <c r="B19" s="137"/>
      <c r="C19" s="345" t="s">
        <v>248</v>
      </c>
      <c r="D19" s="345"/>
      <c r="E19" s="342" t="s">
        <v>249</v>
      </c>
      <c r="F19" s="342"/>
      <c r="G19" s="342"/>
      <c r="H19" s="342"/>
      <c r="I19" s="191">
        <v>85440000</v>
      </c>
      <c r="J19" s="137"/>
      <c r="L19" s="340"/>
      <c r="M19" s="340"/>
      <c r="N19" s="340"/>
      <c r="O19" s="340"/>
    </row>
    <row r="20" spans="1:15" ht="210.75" customHeight="1">
      <c r="A20" s="137"/>
      <c r="B20" s="137"/>
      <c r="C20" s="351">
        <v>41050400</v>
      </c>
      <c r="D20" s="351"/>
      <c r="E20" s="352" t="s">
        <v>401</v>
      </c>
      <c r="F20" s="352"/>
      <c r="G20" s="352"/>
      <c r="H20" s="352"/>
      <c r="I20" s="292">
        <f>I21</f>
        <v>4510342.9000000004</v>
      </c>
      <c r="J20" s="196"/>
      <c r="L20" s="385" t="s">
        <v>405</v>
      </c>
      <c r="M20" s="386"/>
      <c r="N20" s="386"/>
      <c r="O20" s="387"/>
    </row>
    <row r="21" spans="1:15" ht="22.5" customHeight="1">
      <c r="A21" s="137"/>
      <c r="B21" s="137"/>
      <c r="C21" s="367" t="s">
        <v>318</v>
      </c>
      <c r="D21" s="367"/>
      <c r="E21" s="353" t="s">
        <v>146</v>
      </c>
      <c r="F21" s="353"/>
      <c r="G21" s="353"/>
      <c r="H21" s="353"/>
      <c r="I21" s="293">
        <v>4510342.9000000004</v>
      </c>
      <c r="J21" s="196"/>
      <c r="L21" s="354">
        <v>4510343</v>
      </c>
      <c r="M21" s="354"/>
      <c r="N21" s="354"/>
      <c r="O21" s="354"/>
    </row>
    <row r="22" spans="1:15" ht="48" customHeight="1">
      <c r="A22" s="137"/>
      <c r="B22" s="137"/>
      <c r="C22" s="351" t="s">
        <v>319</v>
      </c>
      <c r="D22" s="351"/>
      <c r="E22" s="352" t="s">
        <v>320</v>
      </c>
      <c r="F22" s="352"/>
      <c r="G22" s="352"/>
      <c r="H22" s="352"/>
      <c r="I22" s="195">
        <f>I23</f>
        <v>1149050</v>
      </c>
      <c r="J22" s="196"/>
      <c r="L22" s="385" t="s">
        <v>321</v>
      </c>
      <c r="M22" s="386"/>
      <c r="N22" s="386"/>
      <c r="O22" s="387"/>
    </row>
    <row r="23" spans="1:15" ht="22.5" customHeight="1">
      <c r="A23" s="137"/>
      <c r="B23" s="137"/>
      <c r="C23" s="367" t="s">
        <v>318</v>
      </c>
      <c r="D23" s="367"/>
      <c r="E23" s="353" t="s">
        <v>146</v>
      </c>
      <c r="F23" s="353"/>
      <c r="G23" s="353"/>
      <c r="H23" s="353"/>
      <c r="I23" s="197">
        <v>1149050</v>
      </c>
      <c r="J23" s="196"/>
      <c r="L23" s="354">
        <v>1149050</v>
      </c>
      <c r="M23" s="354"/>
      <c r="N23" s="354"/>
      <c r="O23" s="354"/>
    </row>
    <row r="24" spans="1:15" ht="46.5" customHeight="1">
      <c r="A24" s="137"/>
      <c r="B24" s="137"/>
      <c r="C24" s="355">
        <v>41051200</v>
      </c>
      <c r="D24" s="356"/>
      <c r="E24" s="359" t="s">
        <v>376</v>
      </c>
      <c r="F24" s="360"/>
      <c r="G24" s="360"/>
      <c r="H24" s="361"/>
      <c r="I24" s="365">
        <f>I26</f>
        <v>136000</v>
      </c>
      <c r="J24" s="137"/>
      <c r="L24" s="252" t="s">
        <v>380</v>
      </c>
      <c r="M24" s="252" t="s">
        <v>379</v>
      </c>
      <c r="N24" s="252" t="s">
        <v>381</v>
      </c>
      <c r="O24" s="252" t="s">
        <v>382</v>
      </c>
    </row>
    <row r="25" spans="1:15" ht="31.5" customHeight="1">
      <c r="A25" s="137"/>
      <c r="B25" s="137"/>
      <c r="C25" s="357"/>
      <c r="D25" s="358"/>
      <c r="E25" s="362"/>
      <c r="F25" s="363"/>
      <c r="G25" s="363"/>
      <c r="H25" s="364"/>
      <c r="I25" s="366"/>
      <c r="J25" s="137"/>
      <c r="L25" s="253" t="s">
        <v>378</v>
      </c>
      <c r="M25" s="253" t="s">
        <v>378</v>
      </c>
      <c r="N25" s="253" t="s">
        <v>378</v>
      </c>
      <c r="O25" s="253" t="s">
        <v>378</v>
      </c>
    </row>
    <row r="26" spans="1:15" ht="22.5" customHeight="1">
      <c r="A26" s="137"/>
      <c r="B26" s="137"/>
      <c r="C26" s="341" t="s">
        <v>318</v>
      </c>
      <c r="D26" s="341"/>
      <c r="E26" s="342" t="s">
        <v>146</v>
      </c>
      <c r="F26" s="342"/>
      <c r="G26" s="342"/>
      <c r="H26" s="342"/>
      <c r="I26" s="191">
        <f>L26+M26+N26+O26</f>
        <v>136000</v>
      </c>
      <c r="J26" s="137"/>
      <c r="L26" s="253">
        <v>110500</v>
      </c>
      <c r="M26" s="253">
        <v>25500</v>
      </c>
      <c r="N26" s="253"/>
      <c r="O26" s="253"/>
    </row>
    <row r="27" spans="1:15" ht="81.75" customHeight="1">
      <c r="A27" s="137"/>
      <c r="B27" s="137"/>
      <c r="C27" s="355">
        <v>41051400</v>
      </c>
      <c r="D27" s="356"/>
      <c r="E27" s="359" t="s">
        <v>439</v>
      </c>
      <c r="F27" s="360"/>
      <c r="G27" s="360"/>
      <c r="H27" s="361"/>
      <c r="I27" s="365">
        <v>1218816</v>
      </c>
      <c r="J27" s="137"/>
      <c r="L27" s="376" t="s">
        <v>442</v>
      </c>
      <c r="M27" s="377"/>
      <c r="N27" s="377"/>
      <c r="O27" s="378"/>
    </row>
    <row r="28" spans="1:15" ht="34.5" customHeight="1">
      <c r="A28" s="137"/>
      <c r="B28" s="137"/>
      <c r="C28" s="357"/>
      <c r="D28" s="358"/>
      <c r="E28" s="362"/>
      <c r="F28" s="363"/>
      <c r="G28" s="363"/>
      <c r="H28" s="364"/>
      <c r="I28" s="375"/>
      <c r="J28" s="137"/>
      <c r="L28" s="379" t="s">
        <v>378</v>
      </c>
      <c r="M28" s="380"/>
      <c r="N28" s="380"/>
      <c r="O28" s="381"/>
    </row>
    <row r="29" spans="1:15" ht="22.5" customHeight="1">
      <c r="A29" s="137"/>
      <c r="B29" s="137"/>
      <c r="C29" s="341" t="s">
        <v>318</v>
      </c>
      <c r="D29" s="341"/>
      <c r="E29" s="342" t="s">
        <v>146</v>
      </c>
      <c r="F29" s="342"/>
      <c r="G29" s="342"/>
      <c r="H29" s="342"/>
      <c r="I29" s="295">
        <v>1218816</v>
      </c>
      <c r="J29" s="137"/>
      <c r="L29" s="382">
        <v>1218816</v>
      </c>
      <c r="M29" s="383"/>
      <c r="N29" s="383"/>
      <c r="O29" s="384"/>
    </row>
    <row r="30" spans="1:15" ht="46.5" customHeight="1">
      <c r="A30" s="137"/>
      <c r="B30" s="137"/>
      <c r="C30" s="355">
        <v>41051700</v>
      </c>
      <c r="D30" s="356"/>
      <c r="E30" s="359" t="s">
        <v>376</v>
      </c>
      <c r="F30" s="360"/>
      <c r="G30" s="360"/>
      <c r="H30" s="361"/>
      <c r="I30" s="365">
        <f>I32</f>
        <v>11535</v>
      </c>
      <c r="J30" s="137"/>
      <c r="L30" s="249" t="s">
        <v>380</v>
      </c>
      <c r="M30" s="249" t="s">
        <v>379</v>
      </c>
      <c r="N30" s="249" t="s">
        <v>381</v>
      </c>
      <c r="O30" s="249" t="s">
        <v>382</v>
      </c>
    </row>
    <row r="31" spans="1:15" ht="31.5" customHeight="1">
      <c r="A31" s="137"/>
      <c r="B31" s="137"/>
      <c r="C31" s="357"/>
      <c r="D31" s="358"/>
      <c r="E31" s="362"/>
      <c r="F31" s="363"/>
      <c r="G31" s="363"/>
      <c r="H31" s="364"/>
      <c r="I31" s="366"/>
      <c r="J31" s="137"/>
      <c r="L31" s="250" t="s">
        <v>378</v>
      </c>
      <c r="M31" s="250" t="s">
        <v>378</v>
      </c>
      <c r="N31" s="250" t="s">
        <v>378</v>
      </c>
      <c r="O31" s="250" t="s">
        <v>378</v>
      </c>
    </row>
    <row r="32" spans="1:15" ht="22.5" customHeight="1">
      <c r="A32" s="137"/>
      <c r="B32" s="137"/>
      <c r="C32" s="341" t="s">
        <v>318</v>
      </c>
      <c r="D32" s="341"/>
      <c r="E32" s="342" t="s">
        <v>146</v>
      </c>
      <c r="F32" s="342"/>
      <c r="G32" s="342"/>
      <c r="H32" s="342"/>
      <c r="I32" s="191">
        <f>L32+M32+N32+O32</f>
        <v>11535</v>
      </c>
      <c r="J32" s="137"/>
      <c r="L32" s="250">
        <v>5943</v>
      </c>
      <c r="M32" s="250">
        <v>1340</v>
      </c>
      <c r="N32" s="250">
        <v>3470</v>
      </c>
      <c r="O32" s="250">
        <v>782</v>
      </c>
    </row>
    <row r="33" spans="1:15" ht="20.25" customHeight="1">
      <c r="A33" s="137"/>
      <c r="B33" s="137"/>
      <c r="C33" s="346" t="s">
        <v>214</v>
      </c>
      <c r="D33" s="346"/>
      <c r="E33" s="339" t="s">
        <v>125</v>
      </c>
      <c r="F33" s="339"/>
      <c r="G33" s="339"/>
      <c r="H33" s="339"/>
      <c r="I33" s="190">
        <f>I36+I35+I34</f>
        <v>761357</v>
      </c>
      <c r="J33" s="137"/>
      <c r="L33" s="343"/>
      <c r="M33" s="343"/>
      <c r="N33" s="343"/>
      <c r="O33" s="343"/>
    </row>
    <row r="34" spans="1:15" ht="24.75" customHeight="1">
      <c r="A34" s="137"/>
      <c r="B34" s="137"/>
      <c r="C34" s="345">
        <v>6532300000</v>
      </c>
      <c r="D34" s="345"/>
      <c r="E34" s="342" t="s">
        <v>354</v>
      </c>
      <c r="F34" s="342"/>
      <c r="G34" s="342"/>
      <c r="H34" s="342"/>
      <c r="I34" s="191">
        <v>250950</v>
      </c>
      <c r="J34" s="137"/>
      <c r="L34" s="343"/>
      <c r="M34" s="343"/>
      <c r="N34" s="343"/>
      <c r="O34" s="343"/>
    </row>
    <row r="35" spans="1:15" ht="24" customHeight="1">
      <c r="A35" s="137"/>
      <c r="B35" s="137"/>
      <c r="C35" s="345">
        <v>6532000000</v>
      </c>
      <c r="D35" s="345"/>
      <c r="E35" s="342" t="s">
        <v>355</v>
      </c>
      <c r="F35" s="342"/>
      <c r="G35" s="342"/>
      <c r="H35" s="342"/>
      <c r="I35" s="191">
        <v>310407</v>
      </c>
      <c r="J35" s="137"/>
      <c r="L35" s="343"/>
      <c r="M35" s="343"/>
      <c r="N35" s="343"/>
      <c r="O35" s="343"/>
    </row>
    <row r="36" spans="1:15" ht="26.25" customHeight="1">
      <c r="A36" s="137"/>
      <c r="B36" s="137"/>
      <c r="C36" s="341" t="s">
        <v>318</v>
      </c>
      <c r="D36" s="341"/>
      <c r="E36" s="342" t="s">
        <v>146</v>
      </c>
      <c r="F36" s="342"/>
      <c r="G36" s="342"/>
      <c r="H36" s="342"/>
      <c r="I36" s="147">
        <v>200000</v>
      </c>
      <c r="J36" s="137"/>
      <c r="L36" s="343"/>
      <c r="M36" s="343"/>
      <c r="N36" s="343"/>
      <c r="O36" s="343"/>
    </row>
    <row r="37" spans="1:15" ht="15.95" customHeight="1">
      <c r="A37" s="137"/>
      <c r="B37" s="137"/>
      <c r="C37" s="345" t="s">
        <v>250</v>
      </c>
      <c r="D37" s="345"/>
      <c r="E37" s="345"/>
      <c r="F37" s="345"/>
      <c r="G37" s="345"/>
      <c r="H37" s="345"/>
      <c r="I37" s="345"/>
      <c r="J37" s="137"/>
      <c r="L37" s="340"/>
      <c r="M37" s="340"/>
      <c r="N37" s="340"/>
      <c r="O37" s="340"/>
    </row>
    <row r="38" spans="1:15" ht="49.5" customHeight="1">
      <c r="A38" s="137"/>
      <c r="B38" s="137"/>
      <c r="C38" s="346">
        <v>41051000</v>
      </c>
      <c r="D38" s="346"/>
      <c r="E38" s="339" t="s">
        <v>371</v>
      </c>
      <c r="F38" s="339"/>
      <c r="G38" s="339"/>
      <c r="H38" s="339"/>
      <c r="I38" s="190">
        <f>I39</f>
        <v>2131043</v>
      </c>
      <c r="J38" s="137"/>
      <c r="L38" s="388" t="s">
        <v>377</v>
      </c>
      <c r="M38" s="389"/>
      <c r="N38" s="386" t="s">
        <v>443</v>
      </c>
      <c r="O38" s="390"/>
    </row>
    <row r="39" spans="1:15" ht="22.5" customHeight="1">
      <c r="A39" s="137"/>
      <c r="B39" s="137"/>
      <c r="C39" s="341" t="s">
        <v>318</v>
      </c>
      <c r="D39" s="341"/>
      <c r="E39" s="342" t="s">
        <v>146</v>
      </c>
      <c r="F39" s="342"/>
      <c r="G39" s="342"/>
      <c r="H39" s="342"/>
      <c r="I39" s="191">
        <f>L39+N39</f>
        <v>2131043</v>
      </c>
      <c r="J39" s="137"/>
      <c r="L39" s="354">
        <v>1088105</v>
      </c>
      <c r="M39" s="391"/>
      <c r="N39" s="382">
        <v>1042938</v>
      </c>
      <c r="O39" s="384"/>
    </row>
    <row r="40" spans="1:15" ht="50.25" customHeight="1">
      <c r="A40" s="137"/>
      <c r="B40" s="137"/>
      <c r="C40" s="346" t="s">
        <v>214</v>
      </c>
      <c r="D40" s="346"/>
      <c r="E40" s="339" t="s">
        <v>125</v>
      </c>
      <c r="F40" s="339"/>
      <c r="G40" s="339"/>
      <c r="H40" s="339"/>
      <c r="I40" s="190">
        <f>I41</f>
        <v>1000000</v>
      </c>
      <c r="J40" s="137"/>
      <c r="L40" s="343"/>
      <c r="M40" s="343"/>
      <c r="N40" s="343"/>
      <c r="O40" s="343"/>
    </row>
    <row r="41" spans="1:15" ht="26.25" customHeight="1">
      <c r="A41" s="137"/>
      <c r="B41" s="137"/>
      <c r="C41" s="341" t="s">
        <v>318</v>
      </c>
      <c r="D41" s="341"/>
      <c r="E41" s="342" t="s">
        <v>146</v>
      </c>
      <c r="F41" s="342"/>
      <c r="G41" s="342"/>
      <c r="H41" s="342"/>
      <c r="I41" s="147">
        <v>1000000</v>
      </c>
      <c r="J41" s="137"/>
      <c r="L41" s="343"/>
      <c r="M41" s="343"/>
      <c r="N41" s="343"/>
      <c r="O41" s="343"/>
    </row>
    <row r="42" spans="1:15" ht="24.75" customHeight="1">
      <c r="A42" s="137"/>
      <c r="B42" s="137"/>
      <c r="C42" s="345" t="s">
        <v>212</v>
      </c>
      <c r="D42" s="345"/>
      <c r="E42" s="339" t="s">
        <v>251</v>
      </c>
      <c r="F42" s="339"/>
      <c r="G42" s="339"/>
      <c r="H42" s="339"/>
      <c r="I42" s="192">
        <f>I43+I44</f>
        <v>120580743.90000001</v>
      </c>
      <c r="J42" s="137"/>
      <c r="L42" s="343"/>
      <c r="M42" s="343"/>
      <c r="N42" s="343"/>
      <c r="O42" s="343"/>
    </row>
    <row r="43" spans="1:15" ht="33" customHeight="1">
      <c r="A43" s="137"/>
      <c r="B43" s="137"/>
      <c r="C43" s="345" t="s">
        <v>212</v>
      </c>
      <c r="D43" s="345"/>
      <c r="E43" s="342" t="s">
        <v>43</v>
      </c>
      <c r="F43" s="342"/>
      <c r="G43" s="342"/>
      <c r="H43" s="342"/>
      <c r="I43" s="192">
        <f>I14+I18+I22+I33+I30+I24+I20+I16+I27</f>
        <v>117449700.90000001</v>
      </c>
      <c r="J43" s="137"/>
      <c r="L43" s="340"/>
      <c r="M43" s="340"/>
      <c r="N43" s="340"/>
      <c r="O43" s="340"/>
    </row>
    <row r="44" spans="1:15" ht="32.25" customHeight="1">
      <c r="A44" s="137"/>
      <c r="B44" s="137"/>
      <c r="C44" s="345" t="s">
        <v>212</v>
      </c>
      <c r="D44" s="345"/>
      <c r="E44" s="342" t="s">
        <v>44</v>
      </c>
      <c r="F44" s="342"/>
      <c r="G44" s="342"/>
      <c r="H44" s="342"/>
      <c r="I44" s="192">
        <f>I40+I38</f>
        <v>3131043</v>
      </c>
      <c r="J44" s="137"/>
      <c r="L44" s="340"/>
      <c r="M44" s="340"/>
      <c r="N44" s="340"/>
      <c r="O44" s="340"/>
    </row>
    <row r="45" spans="1:15" ht="30" customHeight="1">
      <c r="A45" s="137"/>
      <c r="B45" s="137"/>
      <c r="C45" s="392" t="s">
        <v>252</v>
      </c>
      <c r="D45" s="392"/>
      <c r="E45" s="392"/>
      <c r="F45" s="392"/>
      <c r="G45" s="392"/>
      <c r="H45" s="392"/>
      <c r="I45" s="392"/>
      <c r="J45" s="137"/>
    </row>
    <row r="46" spans="1:15" ht="25.5" customHeight="1">
      <c r="A46" s="137"/>
      <c r="B46" s="137"/>
      <c r="C46" s="137"/>
      <c r="D46" s="137"/>
      <c r="E46" s="137"/>
      <c r="F46" s="137"/>
      <c r="G46" s="137"/>
      <c r="H46" s="137"/>
      <c r="I46" s="138" t="s">
        <v>240</v>
      </c>
      <c r="J46" s="137"/>
      <c r="L46" s="11"/>
      <c r="M46" s="11"/>
      <c r="N46" s="11"/>
      <c r="O46" s="11"/>
    </row>
    <row r="47" spans="1:15" ht="115.5" customHeight="1">
      <c r="A47" s="137"/>
      <c r="B47" s="137"/>
      <c r="C47" s="372" t="s">
        <v>253</v>
      </c>
      <c r="D47" s="372"/>
      <c r="E47" s="135" t="s">
        <v>254</v>
      </c>
      <c r="F47" s="372" t="s">
        <v>255</v>
      </c>
      <c r="G47" s="372"/>
      <c r="H47" s="372"/>
      <c r="I47" s="135" t="s">
        <v>144</v>
      </c>
      <c r="J47" s="137"/>
      <c r="L47" s="340"/>
      <c r="M47" s="340"/>
      <c r="N47" s="340"/>
      <c r="O47" s="340"/>
    </row>
    <row r="48" spans="1:15" ht="22.5" customHeight="1">
      <c r="A48" s="137"/>
      <c r="B48" s="137"/>
      <c r="C48" s="338" t="s">
        <v>243</v>
      </c>
      <c r="D48" s="338"/>
      <c r="E48" s="136" t="s">
        <v>244</v>
      </c>
      <c r="F48" s="338" t="s">
        <v>245</v>
      </c>
      <c r="G48" s="338"/>
      <c r="H48" s="338"/>
      <c r="I48" s="136" t="s">
        <v>256</v>
      </c>
      <c r="J48" s="137"/>
      <c r="L48" s="340"/>
      <c r="M48" s="340"/>
      <c r="N48" s="340"/>
      <c r="O48" s="340"/>
    </row>
    <row r="49" spans="1:15" ht="30" customHeight="1">
      <c r="A49" s="137"/>
      <c r="B49" s="137"/>
      <c r="C49" s="345" t="s">
        <v>257</v>
      </c>
      <c r="D49" s="345"/>
      <c r="E49" s="345"/>
      <c r="F49" s="345"/>
      <c r="G49" s="345"/>
      <c r="H49" s="345"/>
      <c r="I49" s="345"/>
      <c r="J49" s="137"/>
      <c r="L49" s="340"/>
      <c r="M49" s="340"/>
      <c r="N49" s="340"/>
      <c r="O49" s="340"/>
    </row>
    <row r="50" spans="1:15" ht="24.75" customHeight="1">
      <c r="A50" s="137"/>
      <c r="B50" s="137"/>
      <c r="C50" s="346">
        <v>3719770</v>
      </c>
      <c r="D50" s="346"/>
      <c r="E50" s="339" t="s">
        <v>125</v>
      </c>
      <c r="F50" s="339"/>
      <c r="G50" s="339"/>
      <c r="H50" s="339"/>
      <c r="I50" s="146">
        <f>I51+I52</f>
        <v>196240</v>
      </c>
      <c r="J50" s="137"/>
      <c r="L50" s="340"/>
      <c r="M50" s="340"/>
      <c r="N50" s="340"/>
      <c r="O50" s="340"/>
    </row>
    <row r="51" spans="1:15" ht="21" customHeight="1">
      <c r="A51" s="137"/>
      <c r="B51" s="137"/>
      <c r="C51" s="345" t="s">
        <v>145</v>
      </c>
      <c r="D51" s="345"/>
      <c r="E51" s="342" t="s">
        <v>146</v>
      </c>
      <c r="F51" s="342"/>
      <c r="G51" s="342"/>
      <c r="H51" s="342"/>
      <c r="I51" s="147">
        <v>176240</v>
      </c>
      <c r="J51" s="137"/>
      <c r="L51" s="340"/>
      <c r="M51" s="340"/>
      <c r="N51" s="340"/>
      <c r="O51" s="340"/>
    </row>
    <row r="52" spans="1:15" ht="24.75" customHeight="1">
      <c r="A52" s="137"/>
      <c r="B52" s="137"/>
      <c r="C52" s="341" t="s">
        <v>444</v>
      </c>
      <c r="D52" s="341"/>
      <c r="E52" s="342" t="s">
        <v>445</v>
      </c>
      <c r="F52" s="342"/>
      <c r="G52" s="342"/>
      <c r="H52" s="342"/>
      <c r="I52" s="147">
        <v>20000</v>
      </c>
      <c r="J52" s="137"/>
      <c r="L52" s="340"/>
      <c r="M52" s="340"/>
      <c r="N52" s="340"/>
      <c r="O52" s="340"/>
    </row>
    <row r="53" spans="1:15" ht="26.25" customHeight="1">
      <c r="A53" s="137"/>
      <c r="B53" s="137"/>
      <c r="C53" s="345" t="s">
        <v>258</v>
      </c>
      <c r="D53" s="345"/>
      <c r="E53" s="345"/>
      <c r="F53" s="345"/>
      <c r="G53" s="345"/>
      <c r="H53" s="345"/>
      <c r="I53" s="345"/>
      <c r="J53" s="137"/>
      <c r="L53" s="340"/>
      <c r="M53" s="340"/>
      <c r="N53" s="340"/>
      <c r="O53" s="340"/>
    </row>
    <row r="54" spans="1:15" s="193" customFormat="1" ht="34.5" customHeight="1">
      <c r="A54" s="170"/>
      <c r="B54" s="170"/>
      <c r="C54" s="346">
        <v>3719770</v>
      </c>
      <c r="D54" s="346"/>
      <c r="E54" s="339" t="s">
        <v>125</v>
      </c>
      <c r="F54" s="339"/>
      <c r="G54" s="339"/>
      <c r="H54" s="339"/>
      <c r="I54" s="146">
        <f>I55</f>
        <v>120000</v>
      </c>
      <c r="J54" s="170"/>
      <c r="L54" s="347"/>
      <c r="M54" s="348"/>
      <c r="N54" s="348"/>
      <c r="O54" s="348"/>
    </row>
    <row r="55" spans="1:15" ht="21" customHeight="1">
      <c r="A55" s="137"/>
      <c r="B55" s="137"/>
      <c r="C55" s="345" t="s">
        <v>145</v>
      </c>
      <c r="D55" s="345"/>
      <c r="E55" s="342" t="s">
        <v>146</v>
      </c>
      <c r="F55" s="342"/>
      <c r="G55" s="342"/>
      <c r="H55" s="342"/>
      <c r="I55" s="147">
        <v>120000</v>
      </c>
      <c r="J55" s="137"/>
      <c r="L55" s="349"/>
      <c r="M55" s="350"/>
      <c r="N55" s="350"/>
      <c r="O55" s="350"/>
    </row>
    <row r="56" spans="1:15" ht="26.25" customHeight="1">
      <c r="A56" s="137"/>
      <c r="B56" s="137"/>
      <c r="C56" s="345" t="s">
        <v>212</v>
      </c>
      <c r="D56" s="345"/>
      <c r="E56" s="339" t="s">
        <v>251</v>
      </c>
      <c r="F56" s="339"/>
      <c r="G56" s="339"/>
      <c r="H56" s="339"/>
      <c r="I56" s="148">
        <f>I57+I58</f>
        <v>316240</v>
      </c>
      <c r="J56" s="137"/>
      <c r="L56" s="340"/>
      <c r="M56" s="340"/>
      <c r="N56" s="340"/>
      <c r="O56" s="340"/>
    </row>
    <row r="57" spans="1:15" ht="32.25" customHeight="1">
      <c r="A57" s="137"/>
      <c r="B57" s="137"/>
      <c r="C57" s="345" t="s">
        <v>212</v>
      </c>
      <c r="D57" s="345"/>
      <c r="E57" s="342" t="s">
        <v>43</v>
      </c>
      <c r="F57" s="342"/>
      <c r="G57" s="342"/>
      <c r="H57" s="342"/>
      <c r="I57" s="148">
        <f>I50</f>
        <v>196240</v>
      </c>
      <c r="J57" s="137"/>
      <c r="L57" s="340"/>
      <c r="M57" s="340"/>
      <c r="N57" s="340"/>
      <c r="O57" s="340"/>
    </row>
    <row r="58" spans="1:15" ht="26.25" customHeight="1">
      <c r="A58" s="137"/>
      <c r="B58" s="137"/>
      <c r="C58" s="345" t="s">
        <v>212</v>
      </c>
      <c r="D58" s="345"/>
      <c r="E58" s="342" t="s">
        <v>44</v>
      </c>
      <c r="F58" s="342"/>
      <c r="G58" s="342"/>
      <c r="H58" s="342"/>
      <c r="I58" s="148">
        <f>I54</f>
        <v>120000</v>
      </c>
      <c r="J58" s="137"/>
      <c r="L58" s="340"/>
      <c r="M58" s="340"/>
      <c r="N58" s="340"/>
      <c r="O58" s="340"/>
    </row>
    <row r="59" spans="1:15" ht="17.100000000000001" customHeight="1">
      <c r="A59" s="137"/>
      <c r="B59" s="137"/>
      <c r="C59" s="137"/>
      <c r="D59" s="137"/>
      <c r="E59" s="137"/>
      <c r="F59" s="137"/>
      <c r="G59" s="137"/>
      <c r="H59" s="137"/>
      <c r="I59" s="137"/>
      <c r="J59" s="137"/>
    </row>
    <row r="60" spans="1:15" ht="15.95" customHeight="1">
      <c r="A60" s="137"/>
      <c r="B60" s="137"/>
      <c r="C60" s="137"/>
      <c r="D60" s="344" t="s">
        <v>68</v>
      </c>
      <c r="E60" s="344"/>
      <c r="F60" s="344"/>
      <c r="G60" s="137"/>
      <c r="J60" s="137"/>
      <c r="O60" s="2" t="s">
        <v>180</v>
      </c>
    </row>
    <row r="61" spans="1:15" ht="135.94999999999999" customHeight="1">
      <c r="A61" s="137"/>
      <c r="B61" s="137"/>
      <c r="C61" s="137"/>
      <c r="D61" s="137"/>
      <c r="E61" s="137"/>
      <c r="F61" s="137"/>
      <c r="G61" s="137"/>
      <c r="H61" s="137"/>
      <c r="I61" s="137"/>
      <c r="J61" s="137"/>
    </row>
  </sheetData>
  <mergeCells count="134">
    <mergeCell ref="L38:M38"/>
    <mergeCell ref="N38:O38"/>
    <mergeCell ref="L39:M39"/>
    <mergeCell ref="N39:O39"/>
    <mergeCell ref="C52:D52"/>
    <mergeCell ref="E52:H52"/>
    <mergeCell ref="L52:O52"/>
    <mergeCell ref="C51:D51"/>
    <mergeCell ref="E51:H51"/>
    <mergeCell ref="L51:O51"/>
    <mergeCell ref="E43:H43"/>
    <mergeCell ref="L43:O43"/>
    <mergeCell ref="C44:D44"/>
    <mergeCell ref="E44:H44"/>
    <mergeCell ref="L44:O44"/>
    <mergeCell ref="C45:I45"/>
    <mergeCell ref="C47:D47"/>
    <mergeCell ref="F47:H47"/>
    <mergeCell ref="L47:O47"/>
    <mergeCell ref="C43:D43"/>
    <mergeCell ref="L48:O48"/>
    <mergeCell ref="C49:I49"/>
    <mergeCell ref="L49:O49"/>
    <mergeCell ref="C50:D50"/>
    <mergeCell ref="L20:O20"/>
    <mergeCell ref="C21:D21"/>
    <mergeCell ref="E21:H21"/>
    <mergeCell ref="L21:O21"/>
    <mergeCell ref="C19:D19"/>
    <mergeCell ref="E19:H19"/>
    <mergeCell ref="L19:O19"/>
    <mergeCell ref="C22:D22"/>
    <mergeCell ref="E22:H22"/>
    <mergeCell ref="L22:O22"/>
    <mergeCell ref="G4:I4"/>
    <mergeCell ref="B5:I5"/>
    <mergeCell ref="B6:I6"/>
    <mergeCell ref="F7:G7"/>
    <mergeCell ref="C9:I9"/>
    <mergeCell ref="C13:I13"/>
    <mergeCell ref="L13:O13"/>
    <mergeCell ref="C11:D11"/>
    <mergeCell ref="E11:H11"/>
    <mergeCell ref="L11:O11"/>
    <mergeCell ref="C12:D12"/>
    <mergeCell ref="E12:H12"/>
    <mergeCell ref="L12:O12"/>
    <mergeCell ref="C14:D14"/>
    <mergeCell ref="E14:H14"/>
    <mergeCell ref="L14:O14"/>
    <mergeCell ref="C18:D18"/>
    <mergeCell ref="E18:H18"/>
    <mergeCell ref="L18:O18"/>
    <mergeCell ref="C15:D15"/>
    <mergeCell ref="E15:H15"/>
    <mergeCell ref="L15:O15"/>
    <mergeCell ref="C16:D16"/>
    <mergeCell ref="E16:H16"/>
    <mergeCell ref="L16:O16"/>
    <mergeCell ref="C17:D17"/>
    <mergeCell ref="E17:H17"/>
    <mergeCell ref="L17:O17"/>
    <mergeCell ref="C33:D33"/>
    <mergeCell ref="E33:H33"/>
    <mergeCell ref="L33:O33"/>
    <mergeCell ref="E23:H23"/>
    <mergeCell ref="L23:O23"/>
    <mergeCell ref="C30:D31"/>
    <mergeCell ref="E30:H31"/>
    <mergeCell ref="I30:I31"/>
    <mergeCell ref="C32:D32"/>
    <mergeCell ref="E32:H32"/>
    <mergeCell ref="C23:D23"/>
    <mergeCell ref="C24:D25"/>
    <mergeCell ref="E24:H25"/>
    <mergeCell ref="I24:I25"/>
    <mergeCell ref="C26:D26"/>
    <mergeCell ref="E26:H26"/>
    <mergeCell ref="C27:D28"/>
    <mergeCell ref="E27:H28"/>
    <mergeCell ref="C29:D29"/>
    <mergeCell ref="E29:H29"/>
    <mergeCell ref="I27:I28"/>
    <mergeCell ref="L27:O27"/>
    <mergeCell ref="L28:O28"/>
    <mergeCell ref="L29:O29"/>
    <mergeCell ref="E58:H58"/>
    <mergeCell ref="L58:O58"/>
    <mergeCell ref="C20:D20"/>
    <mergeCell ref="E20:H20"/>
    <mergeCell ref="C40:D40"/>
    <mergeCell ref="E40:H40"/>
    <mergeCell ref="L40:O40"/>
    <mergeCell ref="C41:D41"/>
    <mergeCell ref="E41:H41"/>
    <mergeCell ref="L41:O41"/>
    <mergeCell ref="C42:D42"/>
    <mergeCell ref="E42:H42"/>
    <mergeCell ref="L42:O42"/>
    <mergeCell ref="C38:D38"/>
    <mergeCell ref="E38:H38"/>
    <mergeCell ref="C39:D39"/>
    <mergeCell ref="E39:H39"/>
    <mergeCell ref="C34:D34"/>
    <mergeCell ref="E34:H34"/>
    <mergeCell ref="C35:D35"/>
    <mergeCell ref="E35:H35"/>
    <mergeCell ref="L34:O34"/>
    <mergeCell ref="L35:O35"/>
    <mergeCell ref="C37:I37"/>
    <mergeCell ref="C48:D48"/>
    <mergeCell ref="F48:H48"/>
    <mergeCell ref="E50:H50"/>
    <mergeCell ref="L50:O50"/>
    <mergeCell ref="L37:O37"/>
    <mergeCell ref="C36:D36"/>
    <mergeCell ref="E36:H36"/>
    <mergeCell ref="L36:O36"/>
    <mergeCell ref="D60:F60"/>
    <mergeCell ref="C56:D56"/>
    <mergeCell ref="E56:H56"/>
    <mergeCell ref="L56:O56"/>
    <mergeCell ref="C57:D57"/>
    <mergeCell ref="E57:H57"/>
    <mergeCell ref="L57:O57"/>
    <mergeCell ref="C53:I53"/>
    <mergeCell ref="L53:O53"/>
    <mergeCell ref="C54:D54"/>
    <mergeCell ref="E54:H54"/>
    <mergeCell ref="L54:O54"/>
    <mergeCell ref="C55:D55"/>
    <mergeCell ref="E55:H55"/>
    <mergeCell ref="L55:O55"/>
    <mergeCell ref="C58:D58"/>
  </mergeCells>
  <pageMargins left="0.7" right="0.7" top="0.75" bottom="0.75" header="0.3" footer="0.3"/>
  <pageSetup paperSize="9" scale="54"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18"/>
  <sheetViews>
    <sheetView zoomScaleNormal="100" workbookViewId="0">
      <selection activeCell="E30" sqref="E30"/>
    </sheetView>
  </sheetViews>
  <sheetFormatPr defaultRowHeight="15"/>
  <cols>
    <col min="1" max="1" width="47.33203125" style="7" customWidth="1"/>
    <col min="2" max="2" width="80" style="7" customWidth="1"/>
    <col min="3" max="3" width="20.1640625" style="7" customWidth="1"/>
    <col min="4" max="5" width="17.5" style="7" customWidth="1"/>
    <col min="6" max="6" width="0.1640625" style="7" customWidth="1"/>
    <col min="7" max="16384" width="9.33203125" style="7"/>
  </cols>
  <sheetData>
    <row r="1" spans="1:6" ht="15.75">
      <c r="A1" s="4"/>
      <c r="B1" s="5"/>
      <c r="C1" s="5"/>
      <c r="D1" s="6" t="s">
        <v>296</v>
      </c>
      <c r="E1" s="5"/>
      <c r="F1" s="172"/>
    </row>
    <row r="2" spans="1:6" ht="15.75">
      <c r="A2" s="173" t="s">
        <v>438</v>
      </c>
      <c r="B2" s="5"/>
      <c r="C2" s="5"/>
      <c r="D2" s="5" t="s">
        <v>259</v>
      </c>
      <c r="E2" s="5"/>
      <c r="F2" s="172"/>
    </row>
    <row r="3" spans="1:6" ht="15.75">
      <c r="A3" s="4"/>
      <c r="B3" s="5"/>
      <c r="C3" s="5"/>
      <c r="D3" s="5" t="s">
        <v>448</v>
      </c>
      <c r="E3" s="5"/>
      <c r="F3" s="172"/>
    </row>
    <row r="4" spans="1:6" ht="15.75">
      <c r="A4" s="393" t="s">
        <v>304</v>
      </c>
      <c r="B4" s="393"/>
      <c r="C4" s="393"/>
      <c r="D4" s="393"/>
      <c r="E4" s="393"/>
      <c r="F4" s="393"/>
    </row>
    <row r="5" spans="1:6" ht="15.75">
      <c r="A5" s="174"/>
      <c r="B5" s="174"/>
      <c r="C5" s="174"/>
      <c r="D5" s="174"/>
      <c r="E5" s="174"/>
      <c r="F5" s="174"/>
    </row>
    <row r="6" spans="1:6" ht="15.75">
      <c r="A6" s="125" t="s">
        <v>299</v>
      </c>
      <c r="B6" s="174"/>
      <c r="C6" s="174"/>
      <c r="D6" s="174"/>
      <c r="E6" s="174"/>
      <c r="F6" s="174"/>
    </row>
    <row r="7" spans="1:6" ht="15.75">
      <c r="A7" s="3" t="s">
        <v>170</v>
      </c>
      <c r="B7" s="175"/>
      <c r="C7" s="175"/>
      <c r="D7" s="175"/>
      <c r="E7" s="5" t="s">
        <v>171</v>
      </c>
      <c r="F7" s="176"/>
    </row>
    <row r="8" spans="1:6" ht="31.5">
      <c r="A8" s="177" t="s">
        <v>297</v>
      </c>
      <c r="B8" s="144" t="s">
        <v>42</v>
      </c>
      <c r="C8" s="144" t="s">
        <v>144</v>
      </c>
      <c r="D8" s="149" t="s">
        <v>43</v>
      </c>
      <c r="E8" s="149" t="s">
        <v>44</v>
      </c>
      <c r="F8" s="176"/>
    </row>
    <row r="9" spans="1:6" ht="15.75">
      <c r="A9" s="8">
        <v>1</v>
      </c>
      <c r="B9" s="9">
        <v>2</v>
      </c>
      <c r="C9" s="9">
        <v>3</v>
      </c>
      <c r="D9" s="10">
        <v>4</v>
      </c>
      <c r="E9" s="10">
        <v>5</v>
      </c>
      <c r="F9" s="178"/>
    </row>
    <row r="10" spans="1:6" ht="15.75">
      <c r="A10" s="395" t="s">
        <v>445</v>
      </c>
      <c r="B10" s="179" t="s">
        <v>447</v>
      </c>
      <c r="C10" s="180">
        <f>D10+E10</f>
        <v>20000</v>
      </c>
      <c r="D10" s="181">
        <v>20000</v>
      </c>
      <c r="E10" s="181"/>
      <c r="F10" s="182"/>
    </row>
    <row r="11" spans="1:6" ht="15.75">
      <c r="A11" s="398"/>
      <c r="B11" s="183" t="s">
        <v>17</v>
      </c>
      <c r="C11" s="180">
        <f>SUM(C10:C10)</f>
        <v>20000</v>
      </c>
      <c r="D11" s="180">
        <f>SUM(D10:D10)</f>
        <v>20000</v>
      </c>
      <c r="E11" s="180">
        <f>SUM(E10:E10)</f>
        <v>0</v>
      </c>
      <c r="F11" s="182"/>
    </row>
    <row r="12" spans="1:6" ht="40.5" customHeight="1">
      <c r="A12" s="394" t="s">
        <v>146</v>
      </c>
      <c r="B12" s="179" t="s">
        <v>298</v>
      </c>
      <c r="C12" s="180">
        <f>D12+E12</f>
        <v>165240</v>
      </c>
      <c r="D12" s="181">
        <v>165240</v>
      </c>
      <c r="E12" s="10"/>
      <c r="F12" s="182"/>
    </row>
    <row r="13" spans="1:6" ht="40.5" customHeight="1">
      <c r="A13" s="395"/>
      <c r="B13" s="179" t="s">
        <v>323</v>
      </c>
      <c r="C13" s="180">
        <f>D13+E13</f>
        <v>11000</v>
      </c>
      <c r="D13" s="181">
        <v>11000</v>
      </c>
      <c r="E13" s="10"/>
      <c r="F13" s="182"/>
    </row>
    <row r="14" spans="1:6" ht="40.5" customHeight="1">
      <c r="A14" s="396"/>
      <c r="B14" s="179" t="s">
        <v>368</v>
      </c>
      <c r="C14" s="180">
        <f>D14+E14</f>
        <v>120000</v>
      </c>
      <c r="D14" s="181"/>
      <c r="E14" s="181">
        <v>120000</v>
      </c>
      <c r="F14" s="182"/>
    </row>
    <row r="15" spans="1:6" ht="15.75" customHeight="1">
      <c r="A15" s="397"/>
      <c r="B15" s="183" t="s">
        <v>17</v>
      </c>
      <c r="C15" s="180">
        <f>SUM(C12:C14)</f>
        <v>296240</v>
      </c>
      <c r="D15" s="180">
        <f>SUM(D12:D14)</f>
        <v>176240</v>
      </c>
      <c r="E15" s="180">
        <f>SUM(E12:E14)</f>
        <v>120000</v>
      </c>
      <c r="F15" s="180">
        <f>SUM(F12:F14)</f>
        <v>0</v>
      </c>
    </row>
    <row r="16" spans="1:6" ht="15.75">
      <c r="A16" s="184"/>
      <c r="B16" s="185" t="s">
        <v>16</v>
      </c>
      <c r="C16" s="186">
        <f>C15+C11</f>
        <v>316240</v>
      </c>
      <c r="D16" s="186">
        <f>D15+D11</f>
        <v>196240</v>
      </c>
      <c r="E16" s="186">
        <f t="shared" ref="E16:F16" si="0">E15+E11</f>
        <v>120000</v>
      </c>
      <c r="F16" s="186">
        <f t="shared" si="0"/>
        <v>0</v>
      </c>
    </row>
    <row r="17" spans="1:6" ht="15.75">
      <c r="A17" s="187"/>
      <c r="B17" s="188"/>
      <c r="C17" s="188"/>
      <c r="D17" s="182"/>
      <c r="E17" s="182"/>
      <c r="F17" s="182"/>
    </row>
    <row r="18" spans="1:6" ht="15.75">
      <c r="A18" s="11" t="s">
        <v>68</v>
      </c>
      <c r="B18" s="12"/>
      <c r="C18" s="12"/>
      <c r="D18" s="12" t="s">
        <v>180</v>
      </c>
      <c r="E18" s="12"/>
    </row>
  </sheetData>
  <mergeCells count="3">
    <mergeCell ref="A4:F4"/>
    <mergeCell ref="A12:A15"/>
    <mergeCell ref="A10:A11"/>
  </mergeCells>
  <pageMargins left="0.7" right="0.7" top="0.75" bottom="0.75" header="0.3" footer="0.3"/>
  <pageSetup paperSize="9" scale="7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77"/>
  <sheetViews>
    <sheetView topLeftCell="B1" zoomScale="93" zoomScaleNormal="93" workbookViewId="0">
      <selection activeCell="K70" sqref="K70"/>
    </sheetView>
  </sheetViews>
  <sheetFormatPr defaultColWidth="9.1640625" defaultRowHeight="15.75"/>
  <cols>
    <col min="1" max="1" width="3.83203125" style="118" hidden="1" customWidth="1"/>
    <col min="2" max="2" width="0.1640625" style="118" customWidth="1"/>
    <col min="3" max="3" width="16.83203125" style="119" customWidth="1"/>
    <col min="4" max="4" width="17.83203125" style="119" customWidth="1"/>
    <col min="5" max="5" width="17.5" style="119" customWidth="1"/>
    <col min="6" max="6" width="58.6640625" style="118" customWidth="1"/>
    <col min="7" max="7" width="67.1640625" style="118" customWidth="1"/>
    <col min="8" max="8" width="33.6640625" style="118" customWidth="1"/>
    <col min="9" max="9" width="22.5" style="118" customWidth="1"/>
    <col min="10" max="10" width="20.83203125" style="118" customWidth="1"/>
    <col min="11" max="11" width="21.1640625" style="118" customWidth="1"/>
    <col min="12" max="12" width="20.33203125" style="118" customWidth="1"/>
    <col min="13" max="13" width="4.33203125" style="120" customWidth="1"/>
    <col min="14" max="16384" width="9.1640625" style="120"/>
  </cols>
  <sheetData>
    <row r="1" spans="1:12" s="13" customFormat="1" ht="72" customHeight="1">
      <c r="A1" s="3"/>
      <c r="B1" s="3"/>
      <c r="C1" s="133"/>
      <c r="D1" s="133" t="s">
        <v>438</v>
      </c>
      <c r="E1" s="102"/>
      <c r="F1" s="3"/>
      <c r="G1" s="3"/>
      <c r="H1" s="3"/>
      <c r="I1" s="3"/>
      <c r="J1" s="309" t="s">
        <v>466</v>
      </c>
      <c r="K1" s="309"/>
      <c r="L1" s="309"/>
    </row>
    <row r="2" spans="1:12" s="13" customFormat="1" ht="29.25" customHeight="1">
      <c r="A2" s="3"/>
      <c r="B2" s="266"/>
      <c r="C2" s="266"/>
      <c r="D2" s="399" t="s">
        <v>322</v>
      </c>
      <c r="E2" s="400"/>
      <c r="F2" s="400"/>
      <c r="G2" s="400"/>
      <c r="H2" s="400"/>
      <c r="I2" s="400"/>
      <c r="J2" s="266"/>
      <c r="K2" s="266"/>
      <c r="L2" s="266"/>
    </row>
    <row r="3" spans="1:12" s="13" customFormat="1" ht="29.25" customHeight="1">
      <c r="A3" s="3"/>
      <c r="B3" s="266"/>
      <c r="C3" s="125" t="s">
        <v>299</v>
      </c>
      <c r="D3" s="266"/>
      <c r="E3" s="267"/>
      <c r="F3" s="267"/>
      <c r="G3" s="267"/>
      <c r="H3" s="267"/>
      <c r="I3" s="267"/>
      <c r="J3" s="266"/>
      <c r="K3" s="266"/>
      <c r="L3" s="266"/>
    </row>
    <row r="4" spans="1:12" s="13" customFormat="1" ht="16.5" customHeight="1">
      <c r="A4" s="3"/>
      <c r="B4" s="103"/>
      <c r="C4" s="3" t="s">
        <v>170</v>
      </c>
      <c r="D4" s="104"/>
      <c r="E4" s="104"/>
      <c r="F4" s="105"/>
      <c r="G4" s="105"/>
      <c r="H4" s="105"/>
      <c r="I4" s="105"/>
      <c r="J4" s="105"/>
      <c r="K4" s="106"/>
      <c r="L4" s="107" t="s">
        <v>171</v>
      </c>
    </row>
    <row r="5" spans="1:12" s="13" customFormat="1" ht="82.5" customHeight="1">
      <c r="A5" s="3"/>
      <c r="B5" s="103"/>
      <c r="C5" s="405" t="s">
        <v>172</v>
      </c>
      <c r="D5" s="405" t="s">
        <v>173</v>
      </c>
      <c r="E5" s="405" t="s">
        <v>174</v>
      </c>
      <c r="F5" s="410" t="s">
        <v>175</v>
      </c>
      <c r="G5" s="401" t="s">
        <v>148</v>
      </c>
      <c r="H5" s="401" t="s">
        <v>147</v>
      </c>
      <c r="I5" s="401" t="s">
        <v>144</v>
      </c>
      <c r="J5" s="410" t="s">
        <v>14</v>
      </c>
      <c r="K5" s="404" t="s">
        <v>15</v>
      </c>
      <c r="L5" s="387"/>
    </row>
    <row r="6" spans="1:12" s="13" customFormat="1" ht="109.5" customHeight="1">
      <c r="A6" s="12"/>
      <c r="B6" s="108" t="s">
        <v>169</v>
      </c>
      <c r="C6" s="406"/>
      <c r="D6" s="408"/>
      <c r="E6" s="408"/>
      <c r="F6" s="411"/>
      <c r="G6" s="413"/>
      <c r="H6" s="413"/>
      <c r="I6" s="395"/>
      <c r="J6" s="411"/>
      <c r="K6" s="401" t="s">
        <v>144</v>
      </c>
      <c r="L6" s="401" t="s">
        <v>149</v>
      </c>
    </row>
    <row r="7" spans="1:12" s="111" customFormat="1" ht="31.5" customHeight="1">
      <c r="A7" s="109"/>
      <c r="B7" s="110"/>
      <c r="C7" s="406"/>
      <c r="D7" s="408"/>
      <c r="E7" s="408"/>
      <c r="F7" s="411"/>
      <c r="G7" s="402"/>
      <c r="H7" s="402"/>
      <c r="I7" s="402"/>
      <c r="J7" s="402"/>
      <c r="K7" s="402"/>
      <c r="L7" s="402"/>
    </row>
    <row r="8" spans="1:12" s="111" customFormat="1" ht="31.5" customHeight="1">
      <c r="A8" s="109"/>
      <c r="B8" s="110"/>
      <c r="C8" s="407"/>
      <c r="D8" s="409"/>
      <c r="E8" s="409"/>
      <c r="F8" s="412"/>
      <c r="G8" s="403"/>
      <c r="H8" s="403"/>
      <c r="I8" s="403"/>
      <c r="J8" s="403"/>
      <c r="K8" s="403"/>
      <c r="L8" s="403"/>
    </row>
    <row r="9" spans="1:12" s="111" customFormat="1" ht="39.75" customHeight="1">
      <c r="A9" s="109"/>
      <c r="B9" s="110"/>
      <c r="C9" s="268">
        <v>1</v>
      </c>
      <c r="D9" s="269" t="s">
        <v>244</v>
      </c>
      <c r="E9" s="270" t="s">
        <v>245</v>
      </c>
      <c r="F9" s="271">
        <v>4</v>
      </c>
      <c r="G9" s="271">
        <v>5</v>
      </c>
      <c r="H9" s="271">
        <v>6</v>
      </c>
      <c r="I9" s="271">
        <v>7</v>
      </c>
      <c r="J9" s="271">
        <v>8</v>
      </c>
      <c r="K9" s="271">
        <v>9</v>
      </c>
      <c r="L9" s="271">
        <v>10</v>
      </c>
    </row>
    <row r="10" spans="1:12" s="111" customFormat="1">
      <c r="A10" s="109"/>
      <c r="B10" s="110"/>
      <c r="C10" s="30" t="s">
        <v>40</v>
      </c>
      <c r="D10" s="30"/>
      <c r="E10" s="272"/>
      <c r="F10" s="273" t="s">
        <v>69</v>
      </c>
      <c r="G10" s="112"/>
      <c r="H10" s="112"/>
      <c r="I10" s="113">
        <f t="shared" ref="I10:I22" si="0">J10+K10</f>
        <v>28210068</v>
      </c>
      <c r="J10" s="121">
        <f>J11</f>
        <v>25774302</v>
      </c>
      <c r="K10" s="121">
        <f t="shared" ref="K10:L10" si="1">K11</f>
        <v>2435766</v>
      </c>
      <c r="L10" s="121">
        <f t="shared" si="1"/>
        <v>2157064</v>
      </c>
    </row>
    <row r="11" spans="1:12" s="111" customFormat="1">
      <c r="A11" s="109"/>
      <c r="B11" s="110"/>
      <c r="C11" s="30" t="s">
        <v>41</v>
      </c>
      <c r="D11" s="30"/>
      <c r="E11" s="272"/>
      <c r="F11" s="273" t="s">
        <v>69</v>
      </c>
      <c r="G11" s="33"/>
      <c r="H11" s="112"/>
      <c r="I11" s="113">
        <f t="shared" si="0"/>
        <v>28210068</v>
      </c>
      <c r="J11" s="121">
        <f>SUM(J12:J30)</f>
        <v>25774302</v>
      </c>
      <c r="K11" s="121">
        <f>SUM(K12:K30)</f>
        <v>2435766</v>
      </c>
      <c r="L11" s="121">
        <f>SUM(L12:L30)</f>
        <v>2157064</v>
      </c>
    </row>
    <row r="12" spans="1:12" s="111" customFormat="1" ht="31.5">
      <c r="A12" s="109"/>
      <c r="B12" s="110"/>
      <c r="C12" s="31" t="s">
        <v>107</v>
      </c>
      <c r="D12" s="31" t="s">
        <v>106</v>
      </c>
      <c r="E12" s="32" t="s">
        <v>7</v>
      </c>
      <c r="F12" s="274" t="s">
        <v>108</v>
      </c>
      <c r="G12" s="282" t="s">
        <v>419</v>
      </c>
      <c r="H12" s="274" t="s">
        <v>418</v>
      </c>
      <c r="I12" s="113">
        <f t="shared" si="0"/>
        <v>20130</v>
      </c>
      <c r="J12" s="122">
        <v>20130</v>
      </c>
      <c r="K12" s="122"/>
      <c r="L12" s="122"/>
    </row>
    <row r="13" spans="1:12" s="111" customFormat="1" ht="47.25">
      <c r="A13" s="109"/>
      <c r="B13" s="110"/>
      <c r="C13" s="31"/>
      <c r="D13" s="31"/>
      <c r="E13" s="32"/>
      <c r="F13" s="274"/>
      <c r="G13" s="149" t="s">
        <v>430</v>
      </c>
      <c r="H13" s="112"/>
      <c r="I13" s="113">
        <f t="shared" si="0"/>
        <v>453143</v>
      </c>
      <c r="J13" s="122">
        <v>453143</v>
      </c>
      <c r="K13" s="122"/>
      <c r="L13" s="122"/>
    </row>
    <row r="14" spans="1:12" s="111" customFormat="1" ht="47.25">
      <c r="A14" s="109"/>
      <c r="B14" s="110"/>
      <c r="C14" s="31"/>
      <c r="D14" s="31"/>
      <c r="E14" s="32"/>
      <c r="F14" s="274"/>
      <c r="G14" s="112" t="s">
        <v>420</v>
      </c>
      <c r="H14" s="274" t="s">
        <v>421</v>
      </c>
      <c r="I14" s="113">
        <f t="shared" si="0"/>
        <v>4970</v>
      </c>
      <c r="J14" s="122">
        <v>4970</v>
      </c>
      <c r="K14" s="122"/>
      <c r="L14" s="122"/>
    </row>
    <row r="15" spans="1:12" s="111" customFormat="1" ht="31.5">
      <c r="A15" s="109"/>
      <c r="B15" s="110"/>
      <c r="C15" s="31" t="s">
        <v>190</v>
      </c>
      <c r="D15" s="31" t="s">
        <v>181</v>
      </c>
      <c r="E15" s="32" t="s">
        <v>194</v>
      </c>
      <c r="F15" s="112" t="s">
        <v>415</v>
      </c>
      <c r="G15" s="294" t="s">
        <v>294</v>
      </c>
      <c r="H15" s="294" t="s">
        <v>215</v>
      </c>
      <c r="I15" s="113">
        <f t="shared" si="0"/>
        <v>7756798</v>
      </c>
      <c r="J15" s="122">
        <v>7756798</v>
      </c>
      <c r="K15" s="122"/>
      <c r="L15" s="122"/>
    </row>
    <row r="16" spans="1:12" s="111" customFormat="1" ht="47.25">
      <c r="A16" s="109"/>
      <c r="B16" s="110"/>
      <c r="C16" s="31" t="s">
        <v>191</v>
      </c>
      <c r="D16" s="31" t="s">
        <v>182</v>
      </c>
      <c r="E16" s="32" t="s">
        <v>196</v>
      </c>
      <c r="F16" s="112" t="s">
        <v>414</v>
      </c>
      <c r="G16" s="294" t="s">
        <v>216</v>
      </c>
      <c r="H16" s="294" t="s">
        <v>400</v>
      </c>
      <c r="I16" s="113">
        <f t="shared" si="0"/>
        <v>1486034</v>
      </c>
      <c r="J16" s="122">
        <v>1486034</v>
      </c>
      <c r="K16" s="121"/>
      <c r="L16" s="122"/>
    </row>
    <row r="17" spans="1:12" s="111" customFormat="1" ht="81" customHeight="1">
      <c r="A17" s="109"/>
      <c r="B17" s="110"/>
      <c r="C17" s="31" t="s">
        <v>192</v>
      </c>
      <c r="D17" s="31" t="s">
        <v>183</v>
      </c>
      <c r="E17" s="32" t="s">
        <v>197</v>
      </c>
      <c r="F17" s="112" t="s">
        <v>413</v>
      </c>
      <c r="G17" s="294" t="s">
        <v>324</v>
      </c>
      <c r="H17" s="294" t="s">
        <v>331</v>
      </c>
      <c r="I17" s="113">
        <f t="shared" si="0"/>
        <v>774100</v>
      </c>
      <c r="J17" s="122">
        <v>774100</v>
      </c>
      <c r="K17" s="121"/>
      <c r="L17" s="122"/>
    </row>
    <row r="18" spans="1:12" s="13" customFormat="1" ht="63">
      <c r="A18" s="3"/>
      <c r="B18" s="14"/>
      <c r="C18" s="31" t="s">
        <v>97</v>
      </c>
      <c r="D18" s="31" t="s">
        <v>1</v>
      </c>
      <c r="E18" s="32" t="s">
        <v>36</v>
      </c>
      <c r="F18" s="134" t="s">
        <v>109</v>
      </c>
      <c r="G18" s="274" t="s">
        <v>422</v>
      </c>
      <c r="H18" s="274" t="s">
        <v>423</v>
      </c>
      <c r="I18" s="113">
        <f t="shared" si="0"/>
        <v>4848845</v>
      </c>
      <c r="J18" s="122">
        <v>4728845</v>
      </c>
      <c r="K18" s="122">
        <v>120000</v>
      </c>
      <c r="L18" s="122"/>
    </row>
    <row r="19" spans="1:12" s="13" customFormat="1" ht="31.5">
      <c r="A19" s="3"/>
      <c r="B19" s="14"/>
      <c r="C19" s="31" t="s">
        <v>163</v>
      </c>
      <c r="D19" s="31" t="s">
        <v>164</v>
      </c>
      <c r="E19" s="32" t="s">
        <v>100</v>
      </c>
      <c r="F19" s="134" t="s">
        <v>238</v>
      </c>
      <c r="G19" s="112" t="s">
        <v>422</v>
      </c>
      <c r="H19" s="274" t="s">
        <v>423</v>
      </c>
      <c r="I19" s="113">
        <f t="shared" si="0"/>
        <v>399664</v>
      </c>
      <c r="J19" s="122">
        <v>399664</v>
      </c>
      <c r="K19" s="123"/>
      <c r="L19" s="123"/>
    </row>
    <row r="20" spans="1:12" s="13" customFormat="1" ht="47.25">
      <c r="A20" s="3"/>
      <c r="B20" s="14"/>
      <c r="C20" s="31" t="s">
        <v>217</v>
      </c>
      <c r="D20" s="31" t="s">
        <v>218</v>
      </c>
      <c r="E20" s="32" t="s">
        <v>277</v>
      </c>
      <c r="F20" s="33" t="s">
        <v>219</v>
      </c>
      <c r="G20" s="112" t="s">
        <v>428</v>
      </c>
      <c r="H20" s="274" t="s">
        <v>429</v>
      </c>
      <c r="I20" s="113">
        <f t="shared" si="0"/>
        <v>5000</v>
      </c>
      <c r="J20" s="122">
        <v>5000</v>
      </c>
      <c r="K20" s="122"/>
      <c r="L20" s="122"/>
    </row>
    <row r="21" spans="1:12" s="13" customFormat="1" ht="48" customHeight="1">
      <c r="A21" s="3"/>
      <c r="B21" s="14"/>
      <c r="C21" s="31" t="s">
        <v>290</v>
      </c>
      <c r="D21" s="31" t="s">
        <v>291</v>
      </c>
      <c r="E21" s="32" t="s">
        <v>101</v>
      </c>
      <c r="F21" s="33" t="s">
        <v>295</v>
      </c>
      <c r="G21" s="112" t="s">
        <v>428</v>
      </c>
      <c r="H21" s="274" t="s">
        <v>429</v>
      </c>
      <c r="I21" s="113">
        <f t="shared" si="0"/>
        <v>7248259</v>
      </c>
      <c r="J21" s="122">
        <v>7156459</v>
      </c>
      <c r="K21" s="122">
        <v>91800</v>
      </c>
      <c r="L21" s="122">
        <v>91800</v>
      </c>
    </row>
    <row r="22" spans="1:12" s="13" customFormat="1" ht="47.25">
      <c r="A22" s="3"/>
      <c r="B22" s="14"/>
      <c r="C22" s="31" t="s">
        <v>143</v>
      </c>
      <c r="D22" s="31" t="s">
        <v>72</v>
      </c>
      <c r="E22" s="32" t="s">
        <v>101</v>
      </c>
      <c r="F22" s="33" t="s">
        <v>75</v>
      </c>
      <c r="G22" s="112" t="s">
        <v>428</v>
      </c>
      <c r="H22" s="274" t="s">
        <v>429</v>
      </c>
      <c r="I22" s="113">
        <f t="shared" si="0"/>
        <v>194730</v>
      </c>
      <c r="J22" s="123">
        <v>194730</v>
      </c>
      <c r="K22" s="123"/>
      <c r="L22" s="123"/>
    </row>
    <row r="23" spans="1:12" s="13" customFormat="1" ht="132" customHeight="1">
      <c r="A23" s="3"/>
      <c r="B23" s="14"/>
      <c r="C23" s="31" t="s">
        <v>283</v>
      </c>
      <c r="D23" s="31" t="s">
        <v>281</v>
      </c>
      <c r="E23" s="32" t="s">
        <v>282</v>
      </c>
      <c r="F23" s="33" t="s">
        <v>305</v>
      </c>
      <c r="G23" s="274" t="s">
        <v>428</v>
      </c>
      <c r="H23" s="274" t="s">
        <v>429</v>
      </c>
      <c r="I23" s="113">
        <f>J23+K23</f>
        <v>1386081</v>
      </c>
      <c r="J23" s="122">
        <v>1386081</v>
      </c>
      <c r="K23" s="123"/>
      <c r="L23" s="123"/>
    </row>
    <row r="24" spans="1:12" s="13" customFormat="1" ht="47.25">
      <c r="A24" s="3"/>
      <c r="B24" s="14"/>
      <c r="C24" s="31" t="s">
        <v>120</v>
      </c>
      <c r="D24" s="31" t="s">
        <v>121</v>
      </c>
      <c r="E24" s="32" t="s">
        <v>102</v>
      </c>
      <c r="F24" s="33" t="s">
        <v>122</v>
      </c>
      <c r="G24" s="112" t="s">
        <v>428</v>
      </c>
      <c r="H24" s="274" t="s">
        <v>429</v>
      </c>
      <c r="I24" s="113">
        <f>J24+K24</f>
        <v>2822889</v>
      </c>
      <c r="J24" s="122">
        <v>757625</v>
      </c>
      <c r="K24" s="123">
        <v>2065264</v>
      </c>
      <c r="L24" s="123">
        <v>2065264</v>
      </c>
    </row>
    <row r="25" spans="1:12" s="115" customFormat="1" ht="47.25">
      <c r="A25" s="114"/>
      <c r="B25" s="14"/>
      <c r="C25" s="31" t="s">
        <v>206</v>
      </c>
      <c r="D25" s="31" t="s">
        <v>184</v>
      </c>
      <c r="E25" s="32" t="s">
        <v>207</v>
      </c>
      <c r="F25" s="33" t="s">
        <v>208</v>
      </c>
      <c r="G25" s="33" t="s">
        <v>430</v>
      </c>
      <c r="H25" s="274" t="s">
        <v>431</v>
      </c>
      <c r="I25" s="113">
        <f t="shared" ref="I25:I30" si="2">J25+K25</f>
        <v>51168</v>
      </c>
      <c r="J25" s="122">
        <v>51168</v>
      </c>
      <c r="K25" s="121"/>
      <c r="L25" s="121"/>
    </row>
    <row r="26" spans="1:12" s="115" customFormat="1" ht="63">
      <c r="A26" s="114"/>
      <c r="B26" s="14"/>
      <c r="C26" s="31" t="s">
        <v>360</v>
      </c>
      <c r="D26" s="31" t="s">
        <v>361</v>
      </c>
      <c r="E26" s="32" t="s">
        <v>350</v>
      </c>
      <c r="F26" s="33" t="s">
        <v>364</v>
      </c>
      <c r="G26" s="294" t="s">
        <v>369</v>
      </c>
      <c r="H26" s="294" t="s">
        <v>370</v>
      </c>
      <c r="I26" s="113">
        <f t="shared" si="2"/>
        <v>77886</v>
      </c>
      <c r="J26" s="122">
        <v>77886</v>
      </c>
      <c r="K26" s="121"/>
      <c r="L26" s="121"/>
    </row>
    <row r="27" spans="1:12" s="115" customFormat="1" ht="94.5">
      <c r="A27" s="114"/>
      <c r="B27" s="14"/>
      <c r="C27" s="31" t="s">
        <v>348</v>
      </c>
      <c r="D27" s="31" t="s">
        <v>349</v>
      </c>
      <c r="E27" s="32" t="s">
        <v>350</v>
      </c>
      <c r="F27" s="33" t="s">
        <v>351</v>
      </c>
      <c r="G27" s="33" t="s">
        <v>426</v>
      </c>
      <c r="H27" s="274" t="s">
        <v>427</v>
      </c>
      <c r="I27" s="113">
        <f t="shared" si="2"/>
        <v>162532</v>
      </c>
      <c r="J27" s="122">
        <v>162532</v>
      </c>
      <c r="K27" s="121"/>
      <c r="L27" s="121"/>
    </row>
    <row r="28" spans="1:12" s="115" customFormat="1" ht="63">
      <c r="A28" s="114"/>
      <c r="B28" s="14"/>
      <c r="C28" s="31" t="s">
        <v>450</v>
      </c>
      <c r="D28" s="31" t="s">
        <v>451</v>
      </c>
      <c r="E28" s="32" t="s">
        <v>452</v>
      </c>
      <c r="F28" s="33" t="s">
        <v>453</v>
      </c>
      <c r="G28" s="33" t="s">
        <v>467</v>
      </c>
      <c r="H28" s="274" t="s">
        <v>468</v>
      </c>
      <c r="I28" s="113">
        <f t="shared" si="2"/>
        <v>359137</v>
      </c>
      <c r="J28" s="122">
        <v>359137</v>
      </c>
      <c r="K28" s="121"/>
      <c r="L28" s="121"/>
    </row>
    <row r="29" spans="1:12" s="115" customFormat="1" ht="47.25">
      <c r="A29" s="114"/>
      <c r="B29" s="14"/>
      <c r="C29" s="31" t="s">
        <v>454</v>
      </c>
      <c r="D29" s="31" t="s">
        <v>455</v>
      </c>
      <c r="E29" s="32" t="s">
        <v>456</v>
      </c>
      <c r="F29" s="33" t="s">
        <v>457</v>
      </c>
      <c r="G29" s="33" t="s">
        <v>433</v>
      </c>
      <c r="H29" s="274" t="s">
        <v>432</v>
      </c>
      <c r="I29" s="113">
        <f t="shared" si="2"/>
        <v>7602</v>
      </c>
      <c r="J29" s="122"/>
      <c r="K29" s="122">
        <v>7602</v>
      </c>
      <c r="L29" s="121"/>
    </row>
    <row r="30" spans="1:12" s="115" customFormat="1" ht="47.25">
      <c r="A30" s="114"/>
      <c r="B30" s="14"/>
      <c r="C30" s="31" t="s">
        <v>116</v>
      </c>
      <c r="D30" s="31" t="s">
        <v>117</v>
      </c>
      <c r="E30" s="32" t="s">
        <v>118</v>
      </c>
      <c r="F30" s="33" t="s">
        <v>119</v>
      </c>
      <c r="G30" s="33" t="s">
        <v>433</v>
      </c>
      <c r="H30" s="274" t="s">
        <v>432</v>
      </c>
      <c r="I30" s="113">
        <f t="shared" si="2"/>
        <v>151100</v>
      </c>
      <c r="J30" s="122"/>
      <c r="K30" s="122">
        <v>151100</v>
      </c>
      <c r="L30" s="121"/>
    </row>
    <row r="31" spans="1:12" s="13" customFormat="1" ht="31.5">
      <c r="A31" s="3"/>
      <c r="B31" s="14"/>
      <c r="C31" s="30" t="s">
        <v>126</v>
      </c>
      <c r="D31" s="30"/>
      <c r="E31" s="272"/>
      <c r="F31" s="275" t="s">
        <v>128</v>
      </c>
      <c r="G31" s="112"/>
      <c r="H31" s="112"/>
      <c r="I31" s="113">
        <f t="shared" ref="I31:I35" si="3">J31+K31</f>
        <v>165802607</v>
      </c>
      <c r="J31" s="121">
        <f>J32</f>
        <v>159865402</v>
      </c>
      <c r="K31" s="121">
        <f t="shared" ref="K31" si="4">K32</f>
        <v>5937205</v>
      </c>
      <c r="L31" s="121">
        <f t="shared" ref="L31" si="5">L32</f>
        <v>4232066</v>
      </c>
    </row>
    <row r="32" spans="1:12" s="13" customFormat="1" ht="31.5">
      <c r="A32" s="3"/>
      <c r="B32" s="14"/>
      <c r="C32" s="30" t="s">
        <v>127</v>
      </c>
      <c r="D32" s="30"/>
      <c r="E32" s="272"/>
      <c r="F32" s="275" t="s">
        <v>128</v>
      </c>
      <c r="G32" s="112"/>
      <c r="H32" s="112"/>
      <c r="I32" s="113">
        <f t="shared" si="3"/>
        <v>165802607</v>
      </c>
      <c r="J32" s="121">
        <f>SUM(J33:J52)</f>
        <v>159865402</v>
      </c>
      <c r="K32" s="121">
        <f>SUM(K33:K52)</f>
        <v>5937205</v>
      </c>
      <c r="L32" s="121">
        <f>SUM(L33:L52)</f>
        <v>4232066</v>
      </c>
    </row>
    <row r="33" spans="1:12" s="13" customFormat="1" ht="47.25">
      <c r="A33" s="3"/>
      <c r="B33" s="14"/>
      <c r="C33" s="31" t="s">
        <v>130</v>
      </c>
      <c r="D33" s="31" t="s">
        <v>0</v>
      </c>
      <c r="E33" s="32" t="s">
        <v>99</v>
      </c>
      <c r="F33" s="33" t="s">
        <v>74</v>
      </c>
      <c r="G33" s="112" t="s">
        <v>416</v>
      </c>
      <c r="H33" s="274" t="s">
        <v>417</v>
      </c>
      <c r="I33" s="113">
        <f t="shared" si="3"/>
        <v>23668039</v>
      </c>
      <c r="J33" s="122">
        <v>22484900</v>
      </c>
      <c r="K33" s="123">
        <v>1183139</v>
      </c>
      <c r="L33" s="123"/>
    </row>
    <row r="34" spans="1:12" s="115" customFormat="1" ht="47.25">
      <c r="A34" s="114"/>
      <c r="B34" s="14"/>
      <c r="C34" s="31" t="s">
        <v>230</v>
      </c>
      <c r="D34" s="31" t="s">
        <v>226</v>
      </c>
      <c r="E34" s="32" t="s">
        <v>37</v>
      </c>
      <c r="F34" s="33" t="s">
        <v>310</v>
      </c>
      <c r="G34" s="112" t="s">
        <v>416</v>
      </c>
      <c r="H34" s="274" t="s">
        <v>417</v>
      </c>
      <c r="I34" s="113">
        <f t="shared" si="3"/>
        <v>33978723</v>
      </c>
      <c r="J34" s="122">
        <v>33468723</v>
      </c>
      <c r="K34" s="122">
        <v>510000</v>
      </c>
      <c r="L34" s="122">
        <v>510000</v>
      </c>
    </row>
    <row r="35" spans="1:12" s="115" customFormat="1" ht="47.25">
      <c r="A35" s="114"/>
      <c r="B35" s="14"/>
      <c r="C35" s="31" t="s">
        <v>311</v>
      </c>
      <c r="D35" s="31" t="s">
        <v>312</v>
      </c>
      <c r="E35" s="32" t="s">
        <v>37</v>
      </c>
      <c r="F35" s="149" t="s">
        <v>313</v>
      </c>
      <c r="G35" s="112" t="s">
        <v>416</v>
      </c>
      <c r="H35" s="274" t="s">
        <v>417</v>
      </c>
      <c r="I35" s="113">
        <f t="shared" si="3"/>
        <v>85440000</v>
      </c>
      <c r="J35" s="122">
        <v>85440000</v>
      </c>
      <c r="K35" s="122"/>
      <c r="L35" s="122"/>
    </row>
    <row r="36" spans="1:12" s="111" customFormat="1" ht="47.25">
      <c r="A36" s="109"/>
      <c r="B36" s="110"/>
      <c r="C36" s="31" t="s">
        <v>229</v>
      </c>
      <c r="D36" s="31" t="s">
        <v>199</v>
      </c>
      <c r="E36" s="32" t="s">
        <v>39</v>
      </c>
      <c r="F36" s="276" t="s">
        <v>178</v>
      </c>
      <c r="G36" s="112" t="s">
        <v>416</v>
      </c>
      <c r="H36" s="274" t="s">
        <v>417</v>
      </c>
      <c r="I36" s="113">
        <f t="shared" ref="I36:I47" si="6">J36+K36</f>
        <v>1214940</v>
      </c>
      <c r="J36" s="122">
        <v>1214940</v>
      </c>
      <c r="K36" s="121"/>
      <c r="L36" s="122"/>
    </row>
    <row r="37" spans="1:12" s="111" customFormat="1" ht="47.25">
      <c r="A37" s="109"/>
      <c r="B37" s="110"/>
      <c r="C37" s="31" t="s">
        <v>233</v>
      </c>
      <c r="D37" s="31" t="s">
        <v>231</v>
      </c>
      <c r="E37" s="32" t="s">
        <v>134</v>
      </c>
      <c r="F37" s="171" t="s">
        <v>133</v>
      </c>
      <c r="G37" s="112" t="s">
        <v>416</v>
      </c>
      <c r="H37" s="274" t="s">
        <v>417</v>
      </c>
      <c r="I37" s="113">
        <f t="shared" si="6"/>
        <v>9628855</v>
      </c>
      <c r="J37" s="122">
        <v>9606855</v>
      </c>
      <c r="K37" s="122">
        <v>22000</v>
      </c>
      <c r="L37" s="122"/>
    </row>
    <row r="38" spans="1:12" s="111" customFormat="1" ht="47.25">
      <c r="A38" s="109"/>
      <c r="B38" s="110"/>
      <c r="C38" s="31" t="s">
        <v>234</v>
      </c>
      <c r="D38" s="31" t="s">
        <v>232</v>
      </c>
      <c r="E38" s="32" t="s">
        <v>134</v>
      </c>
      <c r="F38" s="171" t="s">
        <v>142</v>
      </c>
      <c r="G38" s="112" t="s">
        <v>420</v>
      </c>
      <c r="H38" s="274" t="s">
        <v>421</v>
      </c>
      <c r="I38" s="113">
        <f t="shared" si="6"/>
        <v>111940</v>
      </c>
      <c r="J38" s="122">
        <v>111940</v>
      </c>
      <c r="K38" s="121"/>
      <c r="L38" s="122"/>
    </row>
    <row r="39" spans="1:12" s="111" customFormat="1" ht="47.25">
      <c r="A39" s="109"/>
      <c r="B39" s="110"/>
      <c r="C39" s="31" t="s">
        <v>235</v>
      </c>
      <c r="D39" s="31" t="s">
        <v>236</v>
      </c>
      <c r="E39" s="32" t="s">
        <v>134</v>
      </c>
      <c r="F39" s="171" t="s">
        <v>237</v>
      </c>
      <c r="G39" s="112" t="s">
        <v>416</v>
      </c>
      <c r="H39" s="274" t="s">
        <v>417</v>
      </c>
      <c r="I39" s="113">
        <f t="shared" si="6"/>
        <v>412448</v>
      </c>
      <c r="J39" s="122">
        <v>412448</v>
      </c>
      <c r="K39" s="121"/>
      <c r="L39" s="122"/>
    </row>
    <row r="40" spans="1:12" s="111" customFormat="1" ht="47.25">
      <c r="A40" s="109"/>
      <c r="B40" s="110"/>
      <c r="C40" s="31" t="s">
        <v>314</v>
      </c>
      <c r="D40" s="31" t="s">
        <v>315</v>
      </c>
      <c r="E40" s="32" t="s">
        <v>134</v>
      </c>
      <c r="F40" s="171" t="s">
        <v>316</v>
      </c>
      <c r="G40" s="112" t="s">
        <v>416</v>
      </c>
      <c r="H40" s="274" t="s">
        <v>417</v>
      </c>
      <c r="I40" s="113">
        <f t="shared" si="6"/>
        <v>1149050</v>
      </c>
      <c r="J40" s="122">
        <v>1149050</v>
      </c>
      <c r="K40" s="121"/>
      <c r="L40" s="122"/>
    </row>
    <row r="41" spans="1:12" s="111" customFormat="1" ht="47.25">
      <c r="A41" s="109"/>
      <c r="B41" s="110"/>
      <c r="C41" s="31" t="s">
        <v>262</v>
      </c>
      <c r="D41" s="31" t="s">
        <v>263</v>
      </c>
      <c r="E41" s="32" t="s">
        <v>134</v>
      </c>
      <c r="F41" s="276" t="s">
        <v>264</v>
      </c>
      <c r="G41" s="112" t="s">
        <v>416</v>
      </c>
      <c r="H41" s="274" t="s">
        <v>417</v>
      </c>
      <c r="I41" s="113">
        <f t="shared" si="6"/>
        <v>1127546</v>
      </c>
      <c r="J41" s="122">
        <v>1127546</v>
      </c>
      <c r="K41" s="121"/>
      <c r="L41" s="122"/>
    </row>
    <row r="42" spans="1:12" s="111" customFormat="1" ht="78.75">
      <c r="A42" s="109"/>
      <c r="B42" s="110"/>
      <c r="C42" s="31" t="s">
        <v>458</v>
      </c>
      <c r="D42" s="31" t="s">
        <v>460</v>
      </c>
      <c r="E42" s="32" t="s">
        <v>463</v>
      </c>
      <c r="F42" s="277" t="s">
        <v>462</v>
      </c>
      <c r="G42" s="112" t="s">
        <v>416</v>
      </c>
      <c r="H42" s="274" t="s">
        <v>417</v>
      </c>
      <c r="I42" s="113">
        <f t="shared" si="6"/>
        <v>135424</v>
      </c>
      <c r="J42" s="122"/>
      <c r="K42" s="122">
        <v>135424</v>
      </c>
      <c r="L42" s="122">
        <v>135424</v>
      </c>
    </row>
    <row r="43" spans="1:12" s="111" customFormat="1" ht="78.75">
      <c r="A43" s="109"/>
      <c r="B43" s="110"/>
      <c r="C43" s="31" t="s">
        <v>459</v>
      </c>
      <c r="D43" s="31" t="s">
        <v>461</v>
      </c>
      <c r="E43" s="32" t="s">
        <v>464</v>
      </c>
      <c r="F43" s="277" t="s">
        <v>465</v>
      </c>
      <c r="G43" s="112" t="s">
        <v>416</v>
      </c>
      <c r="H43" s="274" t="s">
        <v>417</v>
      </c>
      <c r="I43" s="113">
        <f t="shared" si="6"/>
        <v>1218816</v>
      </c>
      <c r="J43" s="122"/>
      <c r="K43" s="122">
        <v>1218816</v>
      </c>
      <c r="L43" s="122">
        <v>1218816</v>
      </c>
    </row>
    <row r="44" spans="1:12" s="111" customFormat="1" ht="63">
      <c r="A44" s="109"/>
      <c r="B44" s="110"/>
      <c r="C44" s="31" t="s">
        <v>397</v>
      </c>
      <c r="D44" s="31" t="s">
        <v>398</v>
      </c>
      <c r="E44" s="32" t="s">
        <v>134</v>
      </c>
      <c r="F44" s="277" t="s">
        <v>399</v>
      </c>
      <c r="G44" s="112" t="s">
        <v>416</v>
      </c>
      <c r="H44" s="274" t="s">
        <v>417</v>
      </c>
      <c r="I44" s="113">
        <f t="shared" si="6"/>
        <v>136000</v>
      </c>
      <c r="J44" s="122">
        <v>136000</v>
      </c>
      <c r="K44" s="122"/>
      <c r="L44" s="122"/>
    </row>
    <row r="45" spans="1:12" s="13" customFormat="1" ht="78.75">
      <c r="A45" s="3"/>
      <c r="B45" s="14"/>
      <c r="C45" s="31" t="s">
        <v>373</v>
      </c>
      <c r="D45" s="31" t="s">
        <v>374</v>
      </c>
      <c r="E45" s="32" t="s">
        <v>134</v>
      </c>
      <c r="F45" s="277" t="s">
        <v>375</v>
      </c>
      <c r="G45" s="274" t="s">
        <v>416</v>
      </c>
      <c r="H45" s="274" t="s">
        <v>417</v>
      </c>
      <c r="I45" s="113">
        <f t="shared" si="6"/>
        <v>11535</v>
      </c>
      <c r="J45" s="122">
        <v>11535</v>
      </c>
      <c r="K45" s="123"/>
      <c r="L45" s="123"/>
    </row>
    <row r="46" spans="1:12" s="111" customFormat="1" ht="110.25">
      <c r="A46" s="109"/>
      <c r="B46" s="110"/>
      <c r="C46" s="31" t="s">
        <v>383</v>
      </c>
      <c r="D46" s="31" t="s">
        <v>385</v>
      </c>
      <c r="E46" s="32" t="s">
        <v>134</v>
      </c>
      <c r="F46" s="277" t="s">
        <v>387</v>
      </c>
      <c r="G46" s="274" t="s">
        <v>416</v>
      </c>
      <c r="H46" s="274" t="s">
        <v>417</v>
      </c>
      <c r="I46" s="113">
        <f t="shared" si="6"/>
        <v>236783</v>
      </c>
      <c r="J46" s="113"/>
      <c r="K46" s="265">
        <v>236783</v>
      </c>
      <c r="L46" s="265">
        <v>236783</v>
      </c>
    </row>
    <row r="47" spans="1:12" s="115" customFormat="1" ht="96" customHeight="1">
      <c r="A47" s="114"/>
      <c r="B47" s="14"/>
      <c r="C47" s="31" t="s">
        <v>384</v>
      </c>
      <c r="D47" s="31" t="s">
        <v>386</v>
      </c>
      <c r="E47" s="32" t="s">
        <v>134</v>
      </c>
      <c r="F47" s="277" t="s">
        <v>388</v>
      </c>
      <c r="G47" s="274" t="s">
        <v>416</v>
      </c>
      <c r="H47" s="274" t="s">
        <v>417</v>
      </c>
      <c r="I47" s="113">
        <f t="shared" si="6"/>
        <v>2131043</v>
      </c>
      <c r="J47" s="121"/>
      <c r="K47" s="122">
        <v>2131043</v>
      </c>
      <c r="L47" s="122">
        <v>2131043</v>
      </c>
    </row>
    <row r="48" spans="1:12" s="13" customFormat="1" ht="47.25">
      <c r="A48" s="3"/>
      <c r="B48" s="116"/>
      <c r="C48" s="31" t="s">
        <v>352</v>
      </c>
      <c r="D48" s="31" t="s">
        <v>353</v>
      </c>
      <c r="E48" s="32" t="s">
        <v>199</v>
      </c>
      <c r="F48" s="171" t="s">
        <v>389</v>
      </c>
      <c r="G48" s="282" t="s">
        <v>424</v>
      </c>
      <c r="H48" s="274" t="s">
        <v>425</v>
      </c>
      <c r="I48" s="113">
        <f>J48+K48</f>
        <v>12957</v>
      </c>
      <c r="J48" s="122">
        <v>12957</v>
      </c>
      <c r="K48" s="123"/>
      <c r="L48" s="123"/>
    </row>
    <row r="49" spans="1:12" s="111" customFormat="1" ht="47.25">
      <c r="A49" s="109"/>
      <c r="B49" s="110"/>
      <c r="C49" s="31" t="s">
        <v>131</v>
      </c>
      <c r="D49" s="31" t="s">
        <v>3</v>
      </c>
      <c r="E49" s="32" t="s">
        <v>4</v>
      </c>
      <c r="F49" s="171" t="s">
        <v>5</v>
      </c>
      <c r="G49" s="112" t="s">
        <v>416</v>
      </c>
      <c r="H49" s="274" t="s">
        <v>417</v>
      </c>
      <c r="I49" s="113">
        <f t="shared" ref="I49:I50" si="7">J49+K49</f>
        <v>238325</v>
      </c>
      <c r="J49" s="265">
        <v>238325</v>
      </c>
      <c r="K49" s="113"/>
      <c r="L49" s="113"/>
    </row>
    <row r="50" spans="1:12" s="115" customFormat="1" ht="47.25">
      <c r="A50" s="114"/>
      <c r="B50" s="14"/>
      <c r="C50" s="31" t="s">
        <v>137</v>
      </c>
      <c r="D50" s="31" t="s">
        <v>136</v>
      </c>
      <c r="E50" s="32" t="s">
        <v>4</v>
      </c>
      <c r="F50" s="171" t="s">
        <v>138</v>
      </c>
      <c r="G50" s="112" t="s">
        <v>416</v>
      </c>
      <c r="H50" s="274" t="s">
        <v>417</v>
      </c>
      <c r="I50" s="113">
        <f t="shared" si="7"/>
        <v>67300</v>
      </c>
      <c r="J50" s="122">
        <v>67300</v>
      </c>
      <c r="K50" s="121"/>
      <c r="L50" s="121"/>
    </row>
    <row r="51" spans="1:12" s="115" customFormat="1" ht="47.25">
      <c r="A51" s="114"/>
      <c r="B51" s="116"/>
      <c r="C51" s="31" t="s">
        <v>132</v>
      </c>
      <c r="D51" s="31" t="s">
        <v>48</v>
      </c>
      <c r="E51" s="32" t="s">
        <v>4</v>
      </c>
      <c r="F51" s="149" t="s">
        <v>6</v>
      </c>
      <c r="G51" s="112" t="s">
        <v>416</v>
      </c>
      <c r="H51" s="274" t="s">
        <v>417</v>
      </c>
      <c r="I51" s="113">
        <f>J51+K51</f>
        <v>4824788</v>
      </c>
      <c r="J51" s="122">
        <v>4324788</v>
      </c>
      <c r="K51" s="122">
        <v>500000</v>
      </c>
      <c r="L51" s="122"/>
    </row>
    <row r="52" spans="1:12" s="115" customFormat="1" ht="47.25">
      <c r="A52" s="114"/>
      <c r="B52" s="14"/>
      <c r="C52" s="31" t="s">
        <v>209</v>
      </c>
      <c r="D52" s="31" t="s">
        <v>210</v>
      </c>
      <c r="E52" s="32" t="s">
        <v>4</v>
      </c>
      <c r="F52" s="33" t="s">
        <v>412</v>
      </c>
      <c r="G52" s="112" t="s">
        <v>416</v>
      </c>
      <c r="H52" s="274" t="s">
        <v>417</v>
      </c>
      <c r="I52" s="113">
        <f>J52+K52</f>
        <v>58095</v>
      </c>
      <c r="J52" s="286">
        <v>58095</v>
      </c>
      <c r="K52" s="285"/>
      <c r="L52" s="285"/>
    </row>
    <row r="53" spans="1:12" s="115" customFormat="1" ht="31.5">
      <c r="A53" s="114"/>
      <c r="B53" s="29"/>
      <c r="C53" s="30" t="s">
        <v>265</v>
      </c>
      <c r="D53" s="30"/>
      <c r="E53" s="272"/>
      <c r="F53" s="34" t="s">
        <v>268</v>
      </c>
      <c r="G53" s="117"/>
      <c r="H53" s="117"/>
      <c r="I53" s="263">
        <f t="shared" ref="I53:I74" si="8">J53+K53</f>
        <v>7429322.9000000004</v>
      </c>
      <c r="J53" s="264">
        <f>J54</f>
        <v>2918980</v>
      </c>
      <c r="K53" s="264">
        <f t="shared" ref="K53:L53" si="9">K54</f>
        <v>4510342.9000000004</v>
      </c>
      <c r="L53" s="264">
        <f t="shared" si="9"/>
        <v>4510342.9000000004</v>
      </c>
    </row>
    <row r="54" spans="1:12" s="13" customFormat="1" ht="31.5">
      <c r="A54" s="3"/>
      <c r="B54" s="1" t="s">
        <v>31</v>
      </c>
      <c r="C54" s="30" t="s">
        <v>266</v>
      </c>
      <c r="D54" s="30"/>
      <c r="E54" s="272"/>
      <c r="F54" s="34" t="s">
        <v>268</v>
      </c>
      <c r="G54" s="117"/>
      <c r="H54" s="117"/>
      <c r="I54" s="263">
        <f t="shared" si="8"/>
        <v>7429322.9000000004</v>
      </c>
      <c r="J54" s="264">
        <f>SUM(J55:J62)</f>
        <v>2918980</v>
      </c>
      <c r="K54" s="264">
        <f>SUM(K55:K62)</f>
        <v>4510342.9000000004</v>
      </c>
      <c r="L54" s="264">
        <f>SUM(L55:L62)</f>
        <v>4510342.9000000004</v>
      </c>
    </row>
    <row r="55" spans="1:12" ht="47.25">
      <c r="C55" s="31" t="s">
        <v>269</v>
      </c>
      <c r="D55" s="31" t="s">
        <v>185</v>
      </c>
      <c r="E55" s="32" t="s">
        <v>199</v>
      </c>
      <c r="F55" s="112" t="s">
        <v>411</v>
      </c>
      <c r="G55" s="282" t="s">
        <v>424</v>
      </c>
      <c r="H55" s="274" t="s">
        <v>425</v>
      </c>
      <c r="I55" s="113">
        <f t="shared" si="8"/>
        <v>17100</v>
      </c>
      <c r="J55" s="286">
        <v>17100</v>
      </c>
      <c r="K55" s="286"/>
      <c r="L55" s="286"/>
    </row>
    <row r="56" spans="1:12" ht="47.25">
      <c r="C56" s="31" t="s">
        <v>270</v>
      </c>
      <c r="D56" s="31" t="s">
        <v>186</v>
      </c>
      <c r="E56" s="32" t="s">
        <v>199</v>
      </c>
      <c r="F56" s="112" t="s">
        <v>410</v>
      </c>
      <c r="G56" s="282" t="s">
        <v>424</v>
      </c>
      <c r="H56" s="274" t="s">
        <v>425</v>
      </c>
      <c r="I56" s="113">
        <f t="shared" si="8"/>
        <v>138000</v>
      </c>
      <c r="J56" s="286">
        <v>138000</v>
      </c>
      <c r="K56" s="286"/>
      <c r="L56" s="286"/>
    </row>
    <row r="57" spans="1:12" ht="47.25">
      <c r="C57" s="31" t="s">
        <v>271</v>
      </c>
      <c r="D57" s="31" t="s">
        <v>187</v>
      </c>
      <c r="E57" s="32" t="s">
        <v>199</v>
      </c>
      <c r="F57" s="112" t="s">
        <v>409</v>
      </c>
      <c r="G57" s="282" t="s">
        <v>424</v>
      </c>
      <c r="H57" s="274" t="s">
        <v>425</v>
      </c>
      <c r="I57" s="113">
        <f t="shared" si="8"/>
        <v>11000</v>
      </c>
      <c r="J57" s="286">
        <v>11000</v>
      </c>
      <c r="K57" s="286"/>
      <c r="L57" s="286"/>
    </row>
    <row r="58" spans="1:12" ht="47.25">
      <c r="C58" s="31" t="s">
        <v>365</v>
      </c>
      <c r="D58" s="31" t="s">
        <v>366</v>
      </c>
      <c r="E58" s="32" t="s">
        <v>100</v>
      </c>
      <c r="F58" s="112" t="s">
        <v>367</v>
      </c>
      <c r="G58" s="112" t="s">
        <v>420</v>
      </c>
      <c r="H58" s="274" t="s">
        <v>421</v>
      </c>
      <c r="I58" s="113">
        <f t="shared" si="8"/>
        <v>15980</v>
      </c>
      <c r="J58" s="286">
        <v>15980</v>
      </c>
      <c r="K58" s="286"/>
      <c r="L58" s="286"/>
    </row>
    <row r="59" spans="1:12" ht="76.5" customHeight="1">
      <c r="C59" s="31" t="s">
        <v>272</v>
      </c>
      <c r="D59" s="31" t="s">
        <v>189</v>
      </c>
      <c r="E59" s="32" t="s">
        <v>0</v>
      </c>
      <c r="F59" s="134" t="s">
        <v>408</v>
      </c>
      <c r="G59" s="284" t="s">
        <v>424</v>
      </c>
      <c r="H59" s="274" t="s">
        <v>425</v>
      </c>
      <c r="I59" s="113">
        <f t="shared" si="8"/>
        <v>1459300</v>
      </c>
      <c r="J59" s="286">
        <v>1459300</v>
      </c>
      <c r="K59" s="286"/>
      <c r="L59" s="286"/>
    </row>
    <row r="60" spans="1:12" ht="78.75">
      <c r="C60" s="31" t="s">
        <v>273</v>
      </c>
      <c r="D60" s="31" t="s">
        <v>188</v>
      </c>
      <c r="E60" s="32" t="s">
        <v>205</v>
      </c>
      <c r="F60" s="134" t="s">
        <v>407</v>
      </c>
      <c r="G60" s="283" t="s">
        <v>424</v>
      </c>
      <c r="H60" s="274" t="s">
        <v>425</v>
      </c>
      <c r="I60" s="113">
        <f t="shared" si="8"/>
        <v>6000</v>
      </c>
      <c r="J60" s="286">
        <v>6000</v>
      </c>
      <c r="K60" s="286"/>
      <c r="L60" s="286"/>
    </row>
    <row r="61" spans="1:12" ht="317.25" customHeight="1">
      <c r="C61" s="31" t="s">
        <v>402</v>
      </c>
      <c r="D61" s="31" t="s">
        <v>403</v>
      </c>
      <c r="E61" s="32" t="s">
        <v>205</v>
      </c>
      <c r="F61" s="134" t="s">
        <v>404</v>
      </c>
      <c r="G61" s="283" t="s">
        <v>424</v>
      </c>
      <c r="H61" s="274" t="s">
        <v>425</v>
      </c>
      <c r="I61" s="263">
        <f t="shared" si="8"/>
        <v>4510342.9000000004</v>
      </c>
      <c r="J61" s="287"/>
      <c r="K61" s="287">
        <v>4510342.9000000004</v>
      </c>
      <c r="L61" s="287">
        <v>4510342.9000000004</v>
      </c>
    </row>
    <row r="62" spans="1:12" ht="47.25">
      <c r="C62" s="31" t="s">
        <v>285</v>
      </c>
      <c r="D62" s="31" t="s">
        <v>73</v>
      </c>
      <c r="E62" s="32" t="s">
        <v>38</v>
      </c>
      <c r="F62" s="134" t="s">
        <v>284</v>
      </c>
      <c r="G62" s="112" t="s">
        <v>420</v>
      </c>
      <c r="H62" s="274" t="s">
        <v>421</v>
      </c>
      <c r="I62" s="113">
        <f t="shared" si="8"/>
        <v>1271600</v>
      </c>
      <c r="J62" s="286">
        <v>1271600</v>
      </c>
      <c r="K62" s="286"/>
      <c r="L62" s="286"/>
    </row>
    <row r="63" spans="1:12" ht="31.5">
      <c r="C63" s="30" t="s">
        <v>46</v>
      </c>
      <c r="D63" s="30"/>
      <c r="E63" s="272"/>
      <c r="F63" s="34" t="s">
        <v>76</v>
      </c>
      <c r="G63" s="117"/>
      <c r="H63" s="117"/>
      <c r="I63" s="113">
        <f t="shared" si="8"/>
        <v>11641645</v>
      </c>
      <c r="J63" s="285">
        <f>J64</f>
        <v>11514511</v>
      </c>
      <c r="K63" s="285">
        <f t="shared" ref="K63:L63" si="10">K64</f>
        <v>127134</v>
      </c>
      <c r="L63" s="285">
        <f t="shared" si="10"/>
        <v>127134</v>
      </c>
    </row>
    <row r="64" spans="1:12" ht="31.5">
      <c r="C64" s="30" t="s">
        <v>47</v>
      </c>
      <c r="D64" s="30"/>
      <c r="E64" s="272"/>
      <c r="F64" s="278" t="s">
        <v>76</v>
      </c>
      <c r="G64" s="117"/>
      <c r="H64" s="117"/>
      <c r="I64" s="113">
        <f t="shared" si="8"/>
        <v>11641645</v>
      </c>
      <c r="J64" s="285">
        <f>SUM(J65:J70)</f>
        <v>11514511</v>
      </c>
      <c r="K64" s="285">
        <f>SUM(K65:K70)</f>
        <v>127134</v>
      </c>
      <c r="L64" s="285">
        <f>SUM(L65:L70)</f>
        <v>127134</v>
      </c>
    </row>
    <row r="65" spans="1:12" ht="38.25" customHeight="1">
      <c r="C65" s="31" t="s">
        <v>228</v>
      </c>
      <c r="D65" s="31" t="s">
        <v>227</v>
      </c>
      <c r="E65" s="32" t="s">
        <v>39</v>
      </c>
      <c r="F65" s="279" t="s">
        <v>406</v>
      </c>
      <c r="G65" s="282" t="s">
        <v>419</v>
      </c>
      <c r="H65" s="274" t="s">
        <v>418</v>
      </c>
      <c r="I65" s="113">
        <f t="shared" si="8"/>
        <v>3317580</v>
      </c>
      <c r="J65" s="286">
        <v>3317580</v>
      </c>
      <c r="K65" s="286"/>
      <c r="L65" s="286"/>
    </row>
    <row r="66" spans="1:12" ht="31.5">
      <c r="C66" s="31" t="s">
        <v>89</v>
      </c>
      <c r="D66" s="31" t="s">
        <v>80</v>
      </c>
      <c r="E66" s="32" t="s">
        <v>103</v>
      </c>
      <c r="F66" s="280" t="s">
        <v>79</v>
      </c>
      <c r="G66" s="282" t="s">
        <v>419</v>
      </c>
      <c r="H66" s="274" t="s">
        <v>418</v>
      </c>
      <c r="I66" s="113">
        <f t="shared" si="8"/>
        <v>2448901</v>
      </c>
      <c r="J66" s="286">
        <v>2421367</v>
      </c>
      <c r="K66" s="286">
        <v>27534</v>
      </c>
      <c r="L66" s="286">
        <v>27534</v>
      </c>
    </row>
    <row r="67" spans="1:12" ht="31.5">
      <c r="C67" s="31" t="s">
        <v>90</v>
      </c>
      <c r="D67" s="31" t="s">
        <v>81</v>
      </c>
      <c r="E67" s="32" t="s">
        <v>103</v>
      </c>
      <c r="F67" s="281" t="s">
        <v>82</v>
      </c>
      <c r="G67" s="282" t="s">
        <v>419</v>
      </c>
      <c r="H67" s="274" t="s">
        <v>418</v>
      </c>
      <c r="I67" s="113">
        <f t="shared" si="8"/>
        <v>516149</v>
      </c>
      <c r="J67" s="286">
        <v>416549</v>
      </c>
      <c r="K67" s="286">
        <v>99600</v>
      </c>
      <c r="L67" s="286">
        <v>99600</v>
      </c>
    </row>
    <row r="68" spans="1:12" ht="47.25">
      <c r="C68" s="31" t="s">
        <v>91</v>
      </c>
      <c r="D68" s="31" t="s">
        <v>2</v>
      </c>
      <c r="E68" s="32" t="s">
        <v>104</v>
      </c>
      <c r="F68" s="279" t="s">
        <v>83</v>
      </c>
      <c r="G68" s="282" t="s">
        <v>419</v>
      </c>
      <c r="H68" s="274" t="s">
        <v>418</v>
      </c>
      <c r="I68" s="113">
        <f t="shared" si="8"/>
        <v>4604488</v>
      </c>
      <c r="J68" s="286">
        <v>4604488</v>
      </c>
      <c r="K68" s="286"/>
      <c r="L68" s="286"/>
    </row>
    <row r="69" spans="1:12" ht="31.5">
      <c r="C69" s="31" t="s">
        <v>92</v>
      </c>
      <c r="D69" s="31" t="s">
        <v>84</v>
      </c>
      <c r="E69" s="32" t="s">
        <v>105</v>
      </c>
      <c r="F69" s="33" t="s">
        <v>86</v>
      </c>
      <c r="G69" s="282" t="s">
        <v>419</v>
      </c>
      <c r="H69" s="274" t="s">
        <v>418</v>
      </c>
      <c r="I69" s="113">
        <f t="shared" si="8"/>
        <v>565457</v>
      </c>
      <c r="J69" s="286">
        <v>565457</v>
      </c>
      <c r="K69" s="286"/>
      <c r="L69" s="286"/>
    </row>
    <row r="70" spans="1:12" ht="31.5">
      <c r="C70" s="31" t="s">
        <v>93</v>
      </c>
      <c r="D70" s="31" t="s">
        <v>85</v>
      </c>
      <c r="E70" s="32" t="s">
        <v>105</v>
      </c>
      <c r="F70" s="33" t="s">
        <v>87</v>
      </c>
      <c r="G70" s="282" t="s">
        <v>419</v>
      </c>
      <c r="H70" s="274" t="s">
        <v>418</v>
      </c>
      <c r="I70" s="113">
        <f t="shared" si="8"/>
        <v>189070</v>
      </c>
      <c r="J70" s="286">
        <v>189070</v>
      </c>
      <c r="K70" s="286"/>
      <c r="L70" s="286"/>
    </row>
    <row r="71" spans="1:12" ht="31.5">
      <c r="C71" s="30" t="s">
        <v>94</v>
      </c>
      <c r="D71" s="30"/>
      <c r="E71" s="272"/>
      <c r="F71" s="34" t="s">
        <v>98</v>
      </c>
      <c r="G71" s="117"/>
      <c r="H71" s="117"/>
      <c r="I71" s="113">
        <f t="shared" si="8"/>
        <v>11000</v>
      </c>
      <c r="J71" s="285">
        <f>J72</f>
        <v>11000</v>
      </c>
      <c r="K71" s="285">
        <f t="shared" ref="K71:L71" si="11">K72</f>
        <v>0</v>
      </c>
      <c r="L71" s="285">
        <f t="shared" si="11"/>
        <v>0</v>
      </c>
    </row>
    <row r="72" spans="1:12" ht="31.5">
      <c r="C72" s="30" t="s">
        <v>95</v>
      </c>
      <c r="D72" s="30"/>
      <c r="E72" s="272"/>
      <c r="F72" s="34" t="s">
        <v>98</v>
      </c>
      <c r="G72" s="117"/>
      <c r="H72" s="117"/>
      <c r="I72" s="113">
        <f t="shared" si="8"/>
        <v>11000</v>
      </c>
      <c r="J72" s="285">
        <f>SUM(J73:J73)</f>
        <v>11000</v>
      </c>
      <c r="K72" s="285">
        <f>SUM(K73:K73)</f>
        <v>0</v>
      </c>
      <c r="L72" s="285">
        <f>SUM(L73:L73)</f>
        <v>0</v>
      </c>
    </row>
    <row r="73" spans="1:12" ht="31.5">
      <c r="C73" s="31" t="s">
        <v>274</v>
      </c>
      <c r="D73" s="31" t="s">
        <v>275</v>
      </c>
      <c r="E73" s="32" t="s">
        <v>106</v>
      </c>
      <c r="F73" s="33" t="s">
        <v>276</v>
      </c>
      <c r="G73" s="274" t="s">
        <v>422</v>
      </c>
      <c r="H73" s="274" t="s">
        <v>423</v>
      </c>
      <c r="I73" s="113">
        <f t="shared" si="8"/>
        <v>11000</v>
      </c>
      <c r="J73" s="286">
        <v>11000</v>
      </c>
      <c r="K73" s="286"/>
      <c r="L73" s="286"/>
    </row>
    <row r="74" spans="1:12">
      <c r="C74" s="30"/>
      <c r="D74" s="30"/>
      <c r="E74" s="272"/>
      <c r="F74" s="34" t="s">
        <v>25</v>
      </c>
      <c r="G74" s="117"/>
      <c r="H74" s="117"/>
      <c r="I74" s="263">
        <f t="shared" si="8"/>
        <v>213094642.90000001</v>
      </c>
      <c r="J74" s="264">
        <f>J10+J31+J53+J63+J71</f>
        <v>200084195</v>
      </c>
      <c r="K74" s="264">
        <f>K10+K31+K53+K63+K71</f>
        <v>13010447.9</v>
      </c>
      <c r="L74" s="264">
        <f>L10+L31+L53+L63+L71</f>
        <v>11026606.9</v>
      </c>
    </row>
    <row r="77" spans="1:12" s="13" customFormat="1">
      <c r="A77" s="3"/>
      <c r="B77" s="3"/>
      <c r="C77" s="102"/>
      <c r="D77" s="102"/>
      <c r="E77" s="102"/>
      <c r="F77" s="3" t="s">
        <v>68</v>
      </c>
      <c r="G77" s="3"/>
      <c r="H77" s="3"/>
      <c r="I77" s="3" t="s">
        <v>180</v>
      </c>
      <c r="J77" s="3"/>
      <c r="K77" s="3"/>
      <c r="L77" s="3"/>
    </row>
  </sheetData>
  <mergeCells count="13">
    <mergeCell ref="J1:L1"/>
    <mergeCell ref="D2:I2"/>
    <mergeCell ref="L6:L8"/>
    <mergeCell ref="K5:L5"/>
    <mergeCell ref="C5:C8"/>
    <mergeCell ref="D5:D8"/>
    <mergeCell ref="E5:E8"/>
    <mergeCell ref="F5:F8"/>
    <mergeCell ref="G5:G8"/>
    <mergeCell ref="H5:H8"/>
    <mergeCell ref="I5:I8"/>
    <mergeCell ref="J5:J8"/>
    <mergeCell ref="K6:K8"/>
  </mergeCells>
  <pageMargins left="0.7" right="0.7" top="0.75" bottom="0.75" header="0.3" footer="0.3"/>
  <pageSetup paperSize="9" scale="4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6</vt:i4>
      </vt:variant>
    </vt:vector>
  </HeadingPairs>
  <TitlesOfParts>
    <vt:vector size="13" baseType="lpstr">
      <vt:lpstr>дод.1</vt:lpstr>
      <vt:lpstr>дод1,1</vt:lpstr>
      <vt:lpstr>дод.2</vt:lpstr>
      <vt:lpstr>дод.3</vt:lpstr>
      <vt:lpstr>дод.4</vt:lpstr>
      <vt:lpstr>дод.4.1</vt:lpstr>
      <vt:lpstr>дод.5</vt:lpstr>
      <vt:lpstr>дод.1!Заголовки_для_печати</vt:lpstr>
      <vt:lpstr>дод.3!Заголовки_для_печати</vt:lpstr>
      <vt:lpstr>дод.1!Область_печати</vt:lpstr>
      <vt:lpstr>дод.3!Область_печати</vt:lpstr>
      <vt:lpstr>дод.4.1!Область_печати</vt:lpstr>
      <vt:lpstr>'дод1,1'!Область_печати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Качаєнко Олена Андріївна</dc:creator>
  <cp:lastModifiedBy>Пользователь Windows</cp:lastModifiedBy>
  <cp:lastPrinted>2024-10-15T13:04:45Z</cp:lastPrinted>
  <dcterms:created xsi:type="dcterms:W3CDTF">2014-01-17T10:52:16Z</dcterms:created>
  <dcterms:modified xsi:type="dcterms:W3CDTF">2024-10-15T13:29:40Z</dcterms:modified>
</cp:coreProperties>
</file>